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ECD1FFF3-24AC-4AC2-9270-83A4D73FC9D3}" xr6:coauthVersionLast="46" xr6:coauthVersionMax="46" xr10:uidLastSave="{00000000-0000-0000-0000-000000000000}"/>
  <bookViews>
    <workbookView xWindow="-120" yWindow="-120" windowWidth="38640" windowHeight="21240" tabRatio="880" activeTab="22" xr2:uid="{00000000-000D-0000-FFFF-FFFF00000000}"/>
  </bookViews>
  <sheets>
    <sheet name="封面" sheetId="78" r:id="rId1"/>
    <sheet name="1预算表" sheetId="74" r:id="rId2"/>
    <sheet name="2筹备表" sheetId="48" r:id="rId3"/>
    <sheet name="4流程表" sheetId="72" r:id="rId4"/>
    <sheet name="3撰稿表" sheetId="70" r:id="rId5"/>
    <sheet name="5联系表" sheetId="5" r:id="rId6"/>
    <sheet name="6场地选址" sheetId="68" r:id="rId7"/>
    <sheet name="7场地验收" sheetId="69" r:id="rId8"/>
    <sheet name="8物料表" sheetId="71" r:id="rId9"/>
    <sheet name="9设计表" sheetId="73" r:id="rId10"/>
    <sheet name="10执行表" sheetId="52" r:id="rId11"/>
    <sheet name="11行程表" sheetId="61" r:id="rId12"/>
    <sheet name="12座位表" sheetId="66" r:id="rId13"/>
    <sheet name="13签到表" sheetId="67" r:id="rId14"/>
    <sheet name="14设备表" sheetId="47" r:id="rId15"/>
    <sheet name="15礼仪表" sheetId="50" r:id="rId16"/>
    <sheet name="16摄影表" sheetId="51" r:id="rId17"/>
    <sheet name="17嘉宾表" sheetId="53" r:id="rId18"/>
    <sheet name="18彩排表" sheetId="56" r:id="rId19"/>
    <sheet name="19危机表" sheetId="79" r:id="rId20"/>
    <sheet name="20投放表" sheetId="55" r:id="rId21"/>
    <sheet name="21意见表" sheetId="65" r:id="rId22"/>
    <sheet name="22费用分析" sheetId="76" r:id="rId23"/>
    <sheet name="Sheet24" sheetId="81" r:id="rId24"/>
    <sheet name="Sheet25" sheetId="83" r:id="rId25"/>
    <sheet name="Sheet26" sheetId="84" r:id="rId26"/>
    <sheet name="Sheet27" sheetId="86" r:id="rId27"/>
  </sheets>
  <externalReferences>
    <externalReference r:id="rId28"/>
    <externalReference r:id="rId29"/>
  </externalReferences>
  <definedNames>
    <definedName name="_xlnm._FilterDatabase" localSheetId="2" hidden="1">'2筹备表'!$A$2:$F$134</definedName>
    <definedName name="_xlnm.Print_Area" localSheetId="2">'2筹备表'!$A$2:$F$134</definedName>
    <definedName name="_xlnm.Print_Area" localSheetId="5">'5联系表'!$A$1:$L$36</definedName>
  </definedNames>
  <calcPr calcId="181029" concurrentCalc="0"/>
</workbook>
</file>

<file path=xl/calcChain.xml><?xml version="1.0" encoding="utf-8"?>
<calcChain xmlns="http://schemas.openxmlformats.org/spreadsheetml/2006/main">
  <c r="D20" i="76" l="1"/>
  <c r="C20" i="76"/>
  <c r="B20" i="76"/>
  <c r="D19" i="76"/>
  <c r="C19" i="76"/>
  <c r="B19" i="76"/>
  <c r="D18" i="76"/>
  <c r="C18" i="76"/>
  <c r="B18" i="76"/>
  <c r="D17" i="76"/>
  <c r="C17" i="76"/>
  <c r="B17" i="76"/>
  <c r="D16" i="76"/>
  <c r="C16" i="76"/>
  <c r="B16" i="76"/>
  <c r="O9" i="76"/>
  <c r="B9" i="76"/>
  <c r="C9" i="76"/>
  <c r="D9" i="76"/>
  <c r="E9" i="76"/>
  <c r="F9" i="76"/>
  <c r="G9" i="76"/>
  <c r="H9" i="76"/>
  <c r="I9" i="76"/>
  <c r="J9" i="76"/>
  <c r="K9" i="76"/>
  <c r="L9" i="76"/>
  <c r="M9" i="76"/>
  <c r="N9" i="76"/>
  <c r="O10" i="76"/>
  <c r="N10" i="76"/>
  <c r="M10" i="76"/>
  <c r="L10" i="76"/>
  <c r="K10" i="76"/>
  <c r="J10" i="76"/>
  <c r="I10" i="76"/>
  <c r="H10" i="76"/>
  <c r="G10" i="76"/>
  <c r="F10" i="76"/>
  <c r="E10" i="76"/>
  <c r="D10" i="76"/>
  <c r="C10" i="76"/>
  <c r="B10" i="76"/>
  <c r="P7" i="76"/>
  <c r="P5" i="76"/>
  <c r="P9" i="76"/>
  <c r="P8" i="76"/>
  <c r="O8" i="76"/>
  <c r="N8" i="76"/>
  <c r="M8" i="76"/>
  <c r="L8" i="76"/>
  <c r="K8" i="76"/>
  <c r="J8" i="76"/>
  <c r="I8" i="76"/>
  <c r="H8" i="76"/>
  <c r="G8" i="76"/>
  <c r="F8" i="76"/>
  <c r="E8" i="76"/>
  <c r="D8" i="76"/>
  <c r="C8" i="76"/>
  <c r="B8" i="76"/>
  <c r="P6" i="76"/>
  <c r="O6" i="76"/>
  <c r="N6" i="76"/>
  <c r="M6" i="76"/>
  <c r="L6" i="76"/>
  <c r="K6" i="76"/>
  <c r="J6" i="76"/>
  <c r="I6" i="76"/>
  <c r="H6" i="76"/>
  <c r="G6" i="76"/>
  <c r="F6" i="76"/>
  <c r="E6" i="76"/>
  <c r="D6" i="76"/>
  <c r="C6" i="76"/>
  <c r="B6" i="76"/>
  <c r="A5" i="69"/>
  <c r="A6" i="69"/>
  <c r="A7" i="69"/>
  <c r="A8" i="69"/>
  <c r="A9" i="69"/>
  <c r="A10" i="69"/>
  <c r="A11" i="69"/>
  <c r="A12" i="69"/>
  <c r="A13" i="69"/>
  <c r="A14" i="69"/>
  <c r="A16" i="69"/>
  <c r="A17" i="69"/>
  <c r="A18" i="69"/>
  <c r="A19" i="69"/>
  <c r="A20" i="69"/>
  <c r="A22" i="69"/>
  <c r="A23" i="69"/>
  <c r="A24" i="69"/>
  <c r="A25" i="69"/>
  <c r="A26" i="69"/>
  <c r="A27" i="69"/>
  <c r="A28" i="69"/>
  <c r="A29" i="69"/>
  <c r="A30" i="69"/>
  <c r="A31" i="69"/>
  <c r="A33" i="69"/>
  <c r="A34" i="69"/>
  <c r="A35" i="69"/>
  <c r="A36" i="69"/>
  <c r="A37" i="69"/>
  <c r="A38" i="69"/>
  <c r="A39" i="69"/>
  <c r="A40" i="69"/>
  <c r="A41" i="69"/>
  <c r="A42" i="69"/>
  <c r="A44" i="69"/>
  <c r="A45" i="69"/>
  <c r="A46" i="69"/>
  <c r="A47" i="69"/>
  <c r="A48" i="69"/>
  <c r="A49" i="69"/>
  <c r="A50" i="69"/>
  <c r="A51" i="69"/>
  <c r="B4" i="72"/>
  <c r="A5" i="72"/>
  <c r="B5" i="72"/>
  <c r="A6" i="72"/>
  <c r="B6" i="72"/>
  <c r="A7" i="72"/>
  <c r="B7" i="72"/>
  <c r="A8" i="72"/>
  <c r="B8" i="72"/>
  <c r="A9" i="72"/>
  <c r="B9" i="72"/>
  <c r="A11" i="72"/>
  <c r="B11" i="72"/>
  <c r="A13" i="72"/>
  <c r="B13" i="72"/>
  <c r="A15" i="72"/>
  <c r="B15" i="72"/>
  <c r="A22" i="72"/>
  <c r="B22" i="72"/>
  <c r="A29" i="72"/>
  <c r="B29" i="72"/>
  <c r="A36" i="72"/>
  <c r="B36" i="72"/>
  <c r="A43" i="72"/>
  <c r="B43" i="72"/>
  <c r="A45" i="72"/>
  <c r="B45" i="72"/>
  <c r="A47" i="72"/>
  <c r="B47" i="72"/>
  <c r="A49" i="72"/>
  <c r="B49" i="72"/>
  <c r="A56" i="72"/>
  <c r="B56" i="72"/>
  <c r="A61" i="72"/>
  <c r="B61" i="72"/>
  <c r="A63" i="72"/>
  <c r="B63" i="72"/>
  <c r="A65" i="72"/>
  <c r="B65" i="72"/>
  <c r="A72" i="72"/>
  <c r="B72" i="72"/>
  <c r="A75" i="72"/>
  <c r="B75" i="72"/>
  <c r="A87" i="72"/>
  <c r="B87" i="72"/>
  <c r="A89" i="72"/>
  <c r="B89" i="72"/>
  <c r="A114" i="72"/>
  <c r="B114" i="72"/>
  <c r="A117" i="72"/>
  <c r="B117" i="72"/>
  <c r="A121" i="72"/>
  <c r="B121" i="72"/>
  <c r="J78" i="74"/>
  <c r="G79" i="74"/>
  <c r="J79" i="74"/>
  <c r="G80" i="74"/>
  <c r="J80" i="74"/>
  <c r="G81" i="74"/>
  <c r="J81" i="74"/>
  <c r="J82" i="74"/>
  <c r="G83" i="74"/>
  <c r="J83" i="74"/>
  <c r="J84" i="74"/>
  <c r="G85" i="74"/>
  <c r="J85" i="74"/>
  <c r="J86" i="74"/>
  <c r="J87" i="74"/>
  <c r="G88" i="74"/>
  <c r="J88" i="74"/>
  <c r="G89" i="74"/>
  <c r="J89" i="74"/>
  <c r="J90" i="74"/>
  <c r="J91" i="74"/>
  <c r="J92" i="74"/>
  <c r="J93" i="74"/>
  <c r="J95" i="74"/>
  <c r="G96" i="74"/>
  <c r="J96" i="74"/>
  <c r="J97" i="74"/>
  <c r="J100" i="74"/>
  <c r="J101" i="74"/>
  <c r="J102" i="74"/>
  <c r="J103" i="74"/>
  <c r="J104" i="74"/>
  <c r="J105" i="74"/>
  <c r="J106" i="74"/>
  <c r="J107" i="74"/>
  <c r="J108" i="74"/>
  <c r="J109" i="74"/>
  <c r="J110" i="74"/>
  <c r="J114" i="74"/>
  <c r="J116" i="74"/>
  <c r="I67" i="74"/>
  <c r="I68" i="74"/>
  <c r="I69" i="74"/>
  <c r="I74" i="74"/>
  <c r="I63" i="74"/>
  <c r="I57" i="74"/>
  <c r="I11" i="74"/>
  <c r="I15" i="74"/>
  <c r="I16" i="74"/>
  <c r="I17" i="74"/>
  <c r="I18" i="74"/>
  <c r="I19" i="74"/>
  <c r="I20" i="74"/>
  <c r="I23" i="74"/>
  <c r="H117" i="74"/>
</calcChain>
</file>

<file path=xl/sharedStrings.xml><?xml version="1.0" encoding="utf-8"?>
<sst xmlns="http://schemas.openxmlformats.org/spreadsheetml/2006/main" count="3682" uniqueCount="1492">
  <si>
    <t>NO.1活动费用预算明细表（最新版）</t>
  </si>
  <si>
    <t>财务负责:</t>
  </si>
  <si>
    <t>审批：</t>
  </si>
  <si>
    <t>活动总预算: xxx元</t>
  </si>
  <si>
    <t>出纳：</t>
  </si>
  <si>
    <t>1.嘉宾及主持部分</t>
  </si>
  <si>
    <t>序</t>
  </si>
  <si>
    <t>项目</t>
  </si>
  <si>
    <t>项目明细</t>
  </si>
  <si>
    <t>成本/元</t>
  </si>
  <si>
    <t>备注</t>
  </si>
  <si>
    <t>主持人(2选1)</t>
  </si>
  <si>
    <t>唐玲</t>
  </si>
  <si>
    <t>待定</t>
  </si>
  <si>
    <t>主讲嘉宾</t>
  </si>
  <si>
    <t>重要嘉宾邀请</t>
  </si>
  <si>
    <t>小计（嘉宾及主持部分）</t>
  </si>
  <si>
    <t>2.报批报备费用（参照2019年标准）</t>
  </si>
  <si>
    <t>序号</t>
  </si>
  <si>
    <t>类别</t>
  </si>
  <si>
    <t>职能类别</t>
  </si>
  <si>
    <t xml:space="preserve">人数    </t>
  </si>
  <si>
    <t xml:space="preserve">费用/人      </t>
  </si>
  <si>
    <t>合计</t>
  </si>
  <si>
    <t>报批及相关费用</t>
  </si>
  <si>
    <t>公安报批</t>
  </si>
  <si>
    <t>交警报批</t>
  </si>
  <si>
    <t>城管报批</t>
  </si>
  <si>
    <t>消防报批</t>
  </si>
  <si>
    <t>设备费用</t>
  </si>
  <si>
    <t>120急救车</t>
  </si>
  <si>
    <t>119消防车</t>
  </si>
  <si>
    <t>其他</t>
  </si>
  <si>
    <t>工作用水</t>
  </si>
  <si>
    <t>工作用餐</t>
  </si>
  <si>
    <t>小计（报批报备部分）</t>
  </si>
  <si>
    <t>3.场地及舞台设备租赁</t>
  </si>
  <si>
    <t>类型</t>
  </si>
  <si>
    <t>规格</t>
  </si>
  <si>
    <t>单位</t>
  </si>
  <si>
    <t>数量</t>
  </si>
  <si>
    <t>单价</t>
  </si>
  <si>
    <t>租赁期</t>
  </si>
  <si>
    <t>音响</t>
  </si>
  <si>
    <t>8+4线阵</t>
  </si>
  <si>
    <t>对</t>
  </si>
  <si>
    <t>2天</t>
  </si>
  <si>
    <t>反听</t>
  </si>
  <si>
    <t>音控台</t>
  </si>
  <si>
    <t>套</t>
  </si>
  <si>
    <t>话筒8支、话筒架双头2支、麦牌4个等</t>
  </si>
  <si>
    <t>桌椅</t>
  </si>
  <si>
    <t>沙发</t>
  </si>
  <si>
    <t>张</t>
  </si>
  <si>
    <t>茶几</t>
  </si>
  <si>
    <t>把</t>
  </si>
  <si>
    <t>灯光</t>
  </si>
  <si>
    <t>明道330光束灯</t>
  </si>
  <si>
    <t>台</t>
  </si>
  <si>
    <t>LED染色灯</t>
  </si>
  <si>
    <t>面光灯</t>
  </si>
  <si>
    <t>灯控台</t>
  </si>
  <si>
    <t>TURSS架（粗）</t>
  </si>
  <si>
    <t>米</t>
  </si>
  <si>
    <t>TURSS架（普通）</t>
  </si>
  <si>
    <t>电箱</t>
  </si>
  <si>
    <t>个</t>
  </si>
  <si>
    <t>舞台</t>
  </si>
  <si>
    <t>铝合金舞台18x4.8m</t>
  </si>
  <si>
    <t>平方</t>
  </si>
  <si>
    <t>半圆定制舞台5x2.5m</t>
  </si>
  <si>
    <t>舞台延边定制</t>
  </si>
  <si>
    <t>地毯</t>
  </si>
  <si>
    <t>LED屏幕</t>
  </si>
  <si>
    <t>全新P3LED屏幕，18x4m</t>
  </si>
  <si>
    <t>LED屏操控设备+苹果电脑</t>
  </si>
  <si>
    <t>发光字</t>
  </si>
  <si>
    <t>PVC+亚克力发光字，高80cm，12个字</t>
  </si>
  <si>
    <t>对讲机</t>
  </si>
  <si>
    <t>压线板</t>
  </si>
  <si>
    <t>块</t>
  </si>
  <si>
    <t>操控区桁架6x1.5x1m，含黑色绒布</t>
  </si>
  <si>
    <t>音控师</t>
  </si>
  <si>
    <t>人</t>
  </si>
  <si>
    <t>灯控师</t>
  </si>
  <si>
    <t>视控师</t>
  </si>
  <si>
    <t>工作人员餐水费</t>
  </si>
  <si>
    <t>运费及人员交通</t>
  </si>
  <si>
    <t>临时新增及不可预计费用</t>
  </si>
  <si>
    <t>小计（场地及设备租赁部分）</t>
  </si>
  <si>
    <t>4.媒体宣传报道</t>
  </si>
  <si>
    <t>活动新闻宣传</t>
  </si>
  <si>
    <t xml:space="preserve">
</t>
  </si>
  <si>
    <t>腾讯社交媒体</t>
  </si>
  <si>
    <t>小计（宣传报道部分）</t>
  </si>
  <si>
    <t>5.后勤接待部分（据实结算）</t>
  </si>
  <si>
    <t>成本</t>
  </si>
  <si>
    <t>餐费</t>
  </si>
  <si>
    <t>接待费用</t>
  </si>
  <si>
    <t>会议室</t>
  </si>
  <si>
    <t>交通费</t>
  </si>
  <si>
    <t>其他费用</t>
  </si>
  <si>
    <t>小计（后勤接待部分）</t>
  </si>
  <si>
    <t>6.物料设计氛围营造</t>
  </si>
  <si>
    <t>长（米）</t>
  </si>
  <si>
    <t>宽/米</t>
  </si>
  <si>
    <t>高/厚</t>
  </si>
  <si>
    <t>面积㎡</t>
  </si>
  <si>
    <t>单价（元）</t>
  </si>
  <si>
    <t>总金额（元）</t>
  </si>
  <si>
    <t>一楼大厅背景墙桁架</t>
  </si>
  <si>
    <t>租赁</t>
  </si>
  <si>
    <t>一楼大厅背景墙画面</t>
  </si>
  <si>
    <t>黑底喷绘</t>
  </si>
  <si>
    <t>水牌</t>
  </si>
  <si>
    <t>写真裱冷板</t>
  </si>
  <si>
    <t>媒体区桁架</t>
  </si>
  <si>
    <t>媒体区画面</t>
  </si>
  <si>
    <t>桌布</t>
  </si>
  <si>
    <t>顶部字</t>
  </si>
  <si>
    <t>PVC字+金粉</t>
  </si>
  <si>
    <t>亚克力透明盒</t>
  </si>
  <si>
    <t>透明亚克力</t>
  </si>
  <si>
    <t>4楼大背景板桁架</t>
  </si>
  <si>
    <t>4楼大背景板底板</t>
  </si>
  <si>
    <t>木质</t>
  </si>
  <si>
    <t>造型背板</t>
  </si>
  <si>
    <t>15mmPVC雕刻</t>
  </si>
  <si>
    <t>灯槽灯带</t>
  </si>
  <si>
    <t>LED灯</t>
  </si>
  <si>
    <t>立体房子</t>
  </si>
  <si>
    <t>PVC雕刻+金粉</t>
  </si>
  <si>
    <t>左侧立体字</t>
  </si>
  <si>
    <t>顶部发光字</t>
  </si>
  <si>
    <t>接待台框架</t>
  </si>
  <si>
    <t>PVC雕刻+钢构</t>
  </si>
  <si>
    <t>底座+轮子</t>
  </si>
  <si>
    <t>中间圆形</t>
  </si>
  <si>
    <t>金色水晶字</t>
  </si>
  <si>
    <t>其他物料</t>
  </si>
  <si>
    <t>预估</t>
  </si>
  <si>
    <t>人工安装费</t>
  </si>
  <si>
    <t>运费</t>
  </si>
  <si>
    <t>前期</t>
  </si>
  <si>
    <t>邀请函</t>
  </si>
  <si>
    <t>工作证</t>
  </si>
  <si>
    <t>媒体证</t>
  </si>
  <si>
    <t>胸徽</t>
  </si>
  <si>
    <t>主持人手卡</t>
  </si>
  <si>
    <t>发言夹</t>
  </si>
  <si>
    <t>手提袋</t>
  </si>
  <si>
    <t>签字笔</t>
  </si>
  <si>
    <t>支</t>
  </si>
  <si>
    <t>翻页笔</t>
  </si>
  <si>
    <t>现场摄影</t>
  </si>
  <si>
    <t>名</t>
  </si>
  <si>
    <t>活动餐费</t>
  </si>
  <si>
    <t>道具租赁</t>
  </si>
  <si>
    <t>视频音频制作</t>
  </si>
  <si>
    <t>现场摄录</t>
  </si>
  <si>
    <t>不可预计</t>
  </si>
  <si>
    <t>小计（物料设计氛围营造部分）</t>
  </si>
  <si>
    <t>合计：</t>
  </si>
  <si>
    <t>NO:2活动时间筹备表（最新版）</t>
  </si>
  <si>
    <t xml:space="preserve">活动时间：                     活动地点：               总负责人：     </t>
  </si>
  <si>
    <t>活动</t>
  </si>
  <si>
    <t>描述</t>
  </si>
  <si>
    <t>负责人</t>
  </si>
  <si>
    <t>起始日期</t>
  </si>
  <si>
    <t>结束日期</t>
  </si>
  <si>
    <t>01</t>
  </si>
  <si>
    <t>02</t>
  </si>
  <si>
    <t>05</t>
  </si>
  <si>
    <t>06</t>
  </si>
  <si>
    <t>07</t>
  </si>
  <si>
    <t>08</t>
  </si>
  <si>
    <t>09</t>
  </si>
  <si>
    <t>15-19</t>
  </si>
  <si>
    <t>Mon</t>
  </si>
  <si>
    <t>Fri</t>
  </si>
  <si>
    <t>Thu</t>
  </si>
  <si>
    <t>Tue</t>
  </si>
  <si>
    <t>Mo</t>
  </si>
  <si>
    <t>Wed</t>
  </si>
  <si>
    <t>Sat</t>
  </si>
  <si>
    <t>活动管理</t>
  </si>
  <si>
    <t>活动策划</t>
  </si>
  <si>
    <t>1.1.1</t>
  </si>
  <si>
    <t>Brife</t>
  </si>
  <si>
    <t>场地确认</t>
  </si>
  <si>
    <t>1.1.2</t>
  </si>
  <si>
    <t>需求确认（参会人数、时间、日程规划等其它具体需求）</t>
  </si>
  <si>
    <t>1.1.3</t>
  </si>
  <si>
    <t>方案管理</t>
  </si>
  <si>
    <t>活动方案提案稿提交</t>
  </si>
  <si>
    <t>1.1.4</t>
  </si>
  <si>
    <t>活动方案提案稿反馈</t>
  </si>
  <si>
    <t>1.1.5</t>
  </si>
  <si>
    <t>活动方案修改版提交</t>
  </si>
  <si>
    <t>1.1.6</t>
  </si>
  <si>
    <t>活动方案修改版反馈</t>
  </si>
  <si>
    <t>1.1.7</t>
  </si>
  <si>
    <t>确认供应商</t>
  </si>
  <si>
    <t>1.1.8</t>
  </si>
  <si>
    <t>活动进度管理</t>
  </si>
  <si>
    <t>时间表提交</t>
  </si>
  <si>
    <t>1.1.9</t>
  </si>
  <si>
    <t>时间表确定</t>
  </si>
  <si>
    <t>费用管理</t>
  </si>
  <si>
    <t>1.2.1</t>
  </si>
  <si>
    <t>活动费用管理</t>
  </si>
  <si>
    <t>提案报价提交</t>
  </si>
  <si>
    <t>1.2.2</t>
  </si>
  <si>
    <t>调整报价提交</t>
  </si>
  <si>
    <t>1.2.3</t>
  </si>
  <si>
    <t>方案修改中报价实时调整</t>
  </si>
  <si>
    <t>1.2.4</t>
  </si>
  <si>
    <t>活动后结算提交</t>
  </si>
  <si>
    <t>1.2.5</t>
  </si>
  <si>
    <t>活动后结算的最终确认</t>
  </si>
  <si>
    <t>活动人员管理</t>
  </si>
  <si>
    <t>1.3.1</t>
  </si>
  <si>
    <t>内部
人员管理</t>
  </si>
  <si>
    <t>核心团队人员确定、启动</t>
  </si>
  <si>
    <t>1.3.2</t>
  </si>
  <si>
    <t>活动组内部总体分工</t>
  </si>
  <si>
    <t>1.3.3</t>
  </si>
  <si>
    <t>活动团队对接</t>
  </si>
  <si>
    <t>内外部通联表、人员分工安排</t>
  </si>
  <si>
    <t>1.3.4</t>
  </si>
  <si>
    <t>活动启动会，人员分工对接</t>
  </si>
  <si>
    <t>1.3.5</t>
  </si>
  <si>
    <t>内外部沟通群建立</t>
  </si>
  <si>
    <t>创意设计</t>
  </si>
  <si>
    <t>视觉设计</t>
  </si>
  <si>
    <t>2.1.1</t>
  </si>
  <si>
    <t>2D</t>
  </si>
  <si>
    <t>主KV设计修改、确定</t>
  </si>
  <si>
    <t>2.1.2</t>
  </si>
  <si>
    <t>PPT模板设计提交</t>
  </si>
  <si>
    <t>2.1.3</t>
  </si>
  <si>
    <t>PPT模板审核确认</t>
  </si>
  <si>
    <t>2.1.4</t>
  </si>
  <si>
    <t>延展设计提交（主会场背板及LED画面/分会场设计/签到处背板/展区设计/胸卡/指示系统设计等）</t>
  </si>
  <si>
    <t>2.1.5</t>
  </si>
  <si>
    <t>延展设计确认</t>
  </si>
  <si>
    <t>2.1.6</t>
  </si>
  <si>
    <t>会场摆位图确认</t>
  </si>
  <si>
    <t>2.1.7</t>
  </si>
  <si>
    <t>所有场地整体平面图确认</t>
  </si>
  <si>
    <t>2.1.8</t>
  </si>
  <si>
    <t>制作物平面设计及完稿提交</t>
  </si>
  <si>
    <t>2.1.9</t>
  </si>
  <si>
    <t>制作物平面设计及完稿确认</t>
  </si>
  <si>
    <t>2.1.10</t>
  </si>
  <si>
    <t>3D</t>
  </si>
  <si>
    <t>主舞台布置方案提交</t>
  </si>
  <si>
    <t>2.1.11</t>
  </si>
  <si>
    <t>主舞台设计、舞台结构确认</t>
  </si>
  <si>
    <t>2.1.12</t>
  </si>
  <si>
    <t>分会场布置方案提交</t>
  </si>
  <si>
    <t>2.1.13</t>
  </si>
  <si>
    <t>设计结构确认</t>
  </si>
  <si>
    <t>2.1.14</t>
  </si>
  <si>
    <t>招商展台设计提交</t>
  </si>
  <si>
    <t>2.1.15</t>
  </si>
  <si>
    <t>2.1.16</t>
  </si>
  <si>
    <t>主办方展台设计提交</t>
  </si>
  <si>
    <t>2.1.17</t>
  </si>
  <si>
    <t>2.1.18</t>
  </si>
  <si>
    <t>外场搭建方案提交</t>
  </si>
  <si>
    <t>2.1.19</t>
  </si>
  <si>
    <t>外场搭建方案确认</t>
  </si>
  <si>
    <t>2.1.20</t>
  </si>
  <si>
    <t>施工文件制作</t>
  </si>
  <si>
    <t>搭建及后勤管理</t>
  </si>
  <si>
    <t>AV管理</t>
  </si>
  <si>
    <t>3.1.1</t>
  </si>
  <si>
    <t>场地尺寸核对</t>
  </si>
  <si>
    <t>3.1.2</t>
  </si>
  <si>
    <t>主会场与分会场AV设备布置方案确认</t>
  </si>
  <si>
    <t>3.1.3</t>
  </si>
  <si>
    <t>所有主舞台相关素材测试（视频/PPT/KV/题词）</t>
  </si>
  <si>
    <t>3.1.4</t>
  </si>
  <si>
    <t>AV进场布展、AV设备调试</t>
  </si>
  <si>
    <t>3.1.5</t>
  </si>
  <si>
    <t>AV技术、内容彩排</t>
  </si>
  <si>
    <t>3.1.6</t>
  </si>
  <si>
    <t>现场呈现</t>
  </si>
  <si>
    <t>搭建管理</t>
  </si>
  <si>
    <t>3.2.1</t>
  </si>
  <si>
    <t>3.2.2</t>
  </si>
  <si>
    <t>主舞台及外场搭建结构终稿提供</t>
  </si>
  <si>
    <t>3.2.3</t>
  </si>
  <si>
    <t>主舞台及外场搭建结构确认</t>
  </si>
  <si>
    <t>3.2.4</t>
  </si>
  <si>
    <t>所有搭建平面输出</t>
  </si>
  <si>
    <t>3.2.5</t>
  </si>
  <si>
    <t>所有搭建平面确认</t>
  </si>
  <si>
    <t>3.2.6</t>
  </si>
  <si>
    <t>制作材质确认</t>
  </si>
  <si>
    <t>3.2.7</t>
  </si>
  <si>
    <t>制作相关小样确认（地毯，防火板，灯箱片等材质）</t>
  </si>
  <si>
    <t>3.2.8</t>
  </si>
  <si>
    <t>喷绘小样确认</t>
  </si>
  <si>
    <t>3.2.9</t>
  </si>
  <si>
    <t>搭建进场布展</t>
  </si>
  <si>
    <t>3.2.10</t>
  </si>
  <si>
    <t>安检检查，消电检</t>
  </si>
  <si>
    <t>内容管理</t>
  </si>
  <si>
    <t>演讲管理</t>
  </si>
  <si>
    <t>4.1.1</t>
  </si>
  <si>
    <t>Opening Video</t>
  </si>
  <si>
    <t>脚本提交</t>
  </si>
  <si>
    <t>4.1.2</t>
  </si>
  <si>
    <t>脚本确认</t>
  </si>
  <si>
    <t>4.1.3</t>
  </si>
  <si>
    <t>素材提供</t>
  </si>
  <si>
    <t>4.1.4</t>
  </si>
  <si>
    <t>A Copy提供</t>
  </si>
  <si>
    <t>4.1.5</t>
  </si>
  <si>
    <t>视频内容调整修改意见</t>
  </si>
  <si>
    <t>4.1.6</t>
  </si>
  <si>
    <t>最终视频确认</t>
  </si>
  <si>
    <t>4.1.7</t>
  </si>
  <si>
    <t>演讲video
收集</t>
  </si>
  <si>
    <t>video收集（包括开场前循环播放Video，赞助商Video以及现场所使用的音乐）</t>
  </si>
  <si>
    <t>4.1.8</t>
  </si>
  <si>
    <t>keynote管理</t>
  </si>
  <si>
    <t>主题大会流程确认</t>
  </si>
  <si>
    <t>4.1.9</t>
  </si>
  <si>
    <t>Speakers信息收集</t>
  </si>
  <si>
    <t>4.1.10</t>
  </si>
  <si>
    <t>演讲PPT收集</t>
  </si>
  <si>
    <t>4.1.11</t>
  </si>
  <si>
    <t>确认彩排时间，并给出最终的彩排时间计划</t>
  </si>
  <si>
    <t>4.1.12</t>
  </si>
  <si>
    <t>提前一天现场彩排</t>
  </si>
  <si>
    <t>4.1.13</t>
  </si>
  <si>
    <t>分会场管理</t>
  </si>
  <si>
    <t>流程确认</t>
  </si>
  <si>
    <t>4.1.14</t>
  </si>
  <si>
    <t>演讲需求收集</t>
  </si>
  <si>
    <t>4.1.15</t>
  </si>
  <si>
    <t>4.1.16</t>
  </si>
  <si>
    <t>VIP嘉宾管理</t>
  </si>
  <si>
    <t>VIP服务</t>
  </si>
  <si>
    <t>确认VIP名单</t>
  </si>
  <si>
    <t>协助VIP服务明细（包括VIP室安排，会议期间用餐安排等）</t>
  </si>
  <si>
    <t>媒体管理</t>
  </si>
  <si>
    <t>协助媒体采访间安排</t>
  </si>
  <si>
    <t>展区管理</t>
  </si>
  <si>
    <t>招商管理</t>
  </si>
  <si>
    <t>7.1.1</t>
  </si>
  <si>
    <t>招商方案提交</t>
  </si>
  <si>
    <t>7.1.2</t>
  </si>
  <si>
    <t>招商方案确认(包括调整最终确认)</t>
  </si>
  <si>
    <t>7.1.3</t>
  </si>
  <si>
    <t>招商进行</t>
  </si>
  <si>
    <t>7.1.4</t>
  </si>
  <si>
    <t>招商最终确认</t>
  </si>
  <si>
    <t>展位管理</t>
  </si>
  <si>
    <t>7.2.1</t>
  </si>
  <si>
    <t>赞助商展位</t>
  </si>
  <si>
    <t xml:space="preserve">Logo收集 </t>
  </si>
  <si>
    <t>7.2.2</t>
  </si>
  <si>
    <t xml:space="preserve">展位工作人员名单提供 </t>
  </si>
  <si>
    <t>7.2.3</t>
  </si>
  <si>
    <r>
      <rPr>
        <sz val="12"/>
        <color indexed="8"/>
        <rFont val="微软雅黑"/>
        <family val="2"/>
        <charset val="134"/>
      </rPr>
      <t>提交展位特别需求表（电力</t>
    </r>
    <r>
      <rPr>
        <sz val="12"/>
        <color rgb="FF000000"/>
        <rFont val="微软雅黑"/>
        <family val="2"/>
        <charset val="134"/>
      </rPr>
      <t>、网络等）</t>
    </r>
  </si>
  <si>
    <t>7.2.4</t>
  </si>
  <si>
    <t>提交海报设计</t>
  </si>
  <si>
    <t>7.2.5</t>
  </si>
  <si>
    <t>主办方审批</t>
  </si>
  <si>
    <t>7.2.6</t>
  </si>
  <si>
    <t>展位结构搭建开始制作</t>
  </si>
  <si>
    <t>7.2.7</t>
  </si>
  <si>
    <t>资料、礼品运输清单</t>
  </si>
  <si>
    <t>7.2.8</t>
  </si>
  <si>
    <t>赞助商演讲</t>
  </si>
  <si>
    <t>确认演讲人(收集演讲人资料，包括简历、照片和演讲讲义 )</t>
  </si>
  <si>
    <t>7.2.9</t>
  </si>
  <si>
    <t xml:space="preserve">提交演讲slides初稿 </t>
  </si>
  <si>
    <t>7.2.10</t>
  </si>
  <si>
    <t>赞助商完成slides修改并最终确认所有内容</t>
  </si>
  <si>
    <t>7.2.11</t>
  </si>
  <si>
    <t>收集所有演讲者的演讲需求（是否需要上网，确定演讲设备及其他需求）</t>
  </si>
  <si>
    <t>7.2.12</t>
  </si>
  <si>
    <t>7.2.13</t>
  </si>
  <si>
    <t>7.2.14</t>
  </si>
  <si>
    <t>运输</t>
  </si>
  <si>
    <t>展区搭建时间</t>
  </si>
  <si>
    <t>7.2.15</t>
  </si>
  <si>
    <t>展位set-up</t>
  </si>
  <si>
    <t>现场执行</t>
  </si>
  <si>
    <t>8.1.1</t>
  </si>
  <si>
    <t>执行管理</t>
  </si>
  <si>
    <t>活动执行手册的撰写（含联系分工表、流程、rundown、场地规划图、物料清单、场地安排、采访间安排、第三方人员管理、VIP名单、桌卡名单、及座位排序等）</t>
  </si>
  <si>
    <t>8.1.2</t>
  </si>
  <si>
    <t>活动前TE内部会议</t>
  </si>
  <si>
    <t>8.1.3</t>
  </si>
  <si>
    <t>执行手册提交</t>
  </si>
  <si>
    <t>8.1.4</t>
  </si>
  <si>
    <t>活动前整体Check Point会议</t>
  </si>
  <si>
    <t>物料及印刷品</t>
  </si>
  <si>
    <t>8.2.1</t>
  </si>
  <si>
    <t>物料</t>
  </si>
  <si>
    <t>提交样品（胸卡、礼品）</t>
  </si>
  <si>
    <t>8.2.2</t>
  </si>
  <si>
    <t>样品确认</t>
  </si>
  <si>
    <t>8.2.3</t>
  </si>
  <si>
    <t>制作完成</t>
  </si>
  <si>
    <t>8.2.4</t>
  </si>
  <si>
    <t>印刷品</t>
  </si>
  <si>
    <t>数码印刷小样完成并提交（胸卡，餐券，会议指南）</t>
  </si>
  <si>
    <t>8.2.5</t>
  </si>
  <si>
    <t>数码印刷小样确认</t>
  </si>
  <si>
    <t>8.2.6</t>
  </si>
  <si>
    <t>数码印刷成品提交</t>
  </si>
  <si>
    <t>8.2.7</t>
  </si>
  <si>
    <t>物料运输单整理</t>
  </si>
  <si>
    <t>8.2.8</t>
  </si>
  <si>
    <t>物料运输</t>
  </si>
  <si>
    <t>活动总结</t>
  </si>
  <si>
    <t>8.3.1</t>
  </si>
  <si>
    <t>提交活动整体报告</t>
  </si>
  <si>
    <t>8.3.2</t>
  </si>
  <si>
    <t>活动剩余物料整理、运输</t>
  </si>
  <si>
    <t>8.3.3</t>
  </si>
  <si>
    <t>活动照片整理、刻盘，提交</t>
  </si>
  <si>
    <t>8.3.4</t>
  </si>
  <si>
    <t>活动视频编辑、提交</t>
  </si>
  <si>
    <t>8.3.5</t>
  </si>
  <si>
    <t>活动总结会</t>
  </si>
  <si>
    <t>NO:4活动流程技术表（最新版）</t>
  </si>
  <si>
    <t>Time</t>
  </si>
  <si>
    <t>时长</t>
  </si>
  <si>
    <t>内容</t>
  </si>
  <si>
    <t>彩幕</t>
  </si>
  <si>
    <t>大屏幕</t>
  </si>
  <si>
    <t>两侧屏幕</t>
  </si>
  <si>
    <t>微博腰幕</t>
  </si>
  <si>
    <t>主持人MC</t>
  </si>
  <si>
    <t>手持、头戴</t>
  </si>
  <si>
    <t>礼仪</t>
  </si>
  <si>
    <t>兼职</t>
  </si>
  <si>
    <t>动作</t>
  </si>
  <si>
    <t>道具</t>
  </si>
  <si>
    <t>进场&amp;暖场</t>
  </si>
  <si>
    <t>员工进场</t>
  </si>
  <si>
    <t>幕布：暖场Video（多窗口）/视频素材（轮播）</t>
  </si>
  <si>
    <t>LIVE</t>
  </si>
  <si>
    <t>视频音乐</t>
  </si>
  <si>
    <t>舞台区灯光无</t>
  </si>
  <si>
    <t>/</t>
  </si>
  <si>
    <t>各岗位就位</t>
  </si>
  <si>
    <t xml:space="preserve">静音提示 </t>
  </si>
  <si>
    <t>主持人静音提示</t>
  </si>
  <si>
    <t>幕布：暖场Video（多窗口）</t>
  </si>
  <si>
    <t>KV</t>
  </si>
  <si>
    <t>静音提示</t>
  </si>
  <si>
    <t>#1</t>
  </si>
  <si>
    <t>节目1</t>
  </si>
  <si>
    <t>乐队演出-鼓点</t>
  </si>
  <si>
    <t>全场黑、幕布落下、收幕布</t>
  </si>
  <si>
    <t>乐器音乐</t>
  </si>
  <si>
    <t>节目2</t>
  </si>
  <si>
    <t>乐队演出</t>
  </si>
  <si>
    <t>素材</t>
  </si>
  <si>
    <t>节目光效</t>
  </si>
  <si>
    <t xml:space="preserve">MC开场 </t>
  </si>
  <si>
    <t>5位主持人致开场辞</t>
  </si>
  <si>
    <t>KV素材</t>
  </si>
  <si>
    <t>面光</t>
  </si>
  <si>
    <t>#1#2#3#4#5</t>
  </si>
  <si>
    <t xml:space="preserve">领导致辞 </t>
  </si>
  <si>
    <t>主持人邀请XX上场(题词屏演讲稿)</t>
  </si>
  <si>
    <t xml:space="preserve">上场音乐 </t>
  </si>
  <si>
    <t>上场灯光/追光</t>
  </si>
  <si>
    <t>引领</t>
  </si>
  <si>
    <t>首席执行官兼董事长</t>
  </si>
  <si>
    <t>#6手持</t>
  </si>
  <si>
    <t xml:space="preserve"> 节目 2</t>
  </si>
  <si>
    <t>主持人（2人）</t>
  </si>
  <si>
    <t>#1#2</t>
  </si>
  <si>
    <t>舞蹈配乐</t>
  </si>
  <si>
    <t xml:space="preserve"> </t>
  </si>
  <si>
    <t xml:space="preserve"> 节目 3</t>
  </si>
  <si>
    <t>节目3</t>
  </si>
  <si>
    <t>节目Video</t>
  </si>
  <si>
    <t>Video音乐</t>
  </si>
  <si>
    <t>#6手持#1#2#3#4头戴</t>
  </si>
  <si>
    <t>流程1</t>
  </si>
  <si>
    <t>1.主持人（2人）引出奖项Video</t>
  </si>
  <si>
    <t>#3#4</t>
  </si>
  <si>
    <t>优秀员工奖杯15个</t>
  </si>
  <si>
    <t>获奖嘉宾催场</t>
  </si>
  <si>
    <t>2.Video播放</t>
  </si>
  <si>
    <t>优秀员工奖Video</t>
  </si>
  <si>
    <t>舞台区灯光暗</t>
  </si>
  <si>
    <t>3.主持人邀请获奖嘉宾上场（15位代表）</t>
  </si>
  <si>
    <t>串场PPT-获奖名单</t>
  </si>
  <si>
    <t>4.嘉宾从台侧上舞台区</t>
  </si>
  <si>
    <t>上场音乐</t>
  </si>
  <si>
    <t>上场灯光</t>
  </si>
  <si>
    <t>5.主持人邀请颁奖嘉宾上场</t>
  </si>
  <si>
    <t>追光、效果</t>
  </si>
  <si>
    <t>奖杯准备（15个）</t>
  </si>
  <si>
    <r>
      <rPr>
        <sz val="12"/>
        <color theme="1"/>
        <rFont val="微软雅黑"/>
        <family val="2"/>
        <charset val="134"/>
      </rPr>
      <t>6.颁奖-</t>
    </r>
    <r>
      <rPr>
        <sz val="12"/>
        <color theme="9" tint="-0.249977111117893"/>
        <rFont val="微软雅黑"/>
        <family val="2"/>
        <charset val="134"/>
      </rPr>
      <t>颁奖嘉宾 XX  XXX</t>
    </r>
  </si>
  <si>
    <t>颁奖音乐</t>
  </si>
  <si>
    <t xml:space="preserve"> 颁奖灯效</t>
  </si>
  <si>
    <t>递奖杯</t>
  </si>
  <si>
    <t>7.合影</t>
  </si>
  <si>
    <t>Video 定针画面</t>
  </si>
  <si>
    <t xml:space="preserve"> 面光</t>
  </si>
  <si>
    <t>流程2</t>
  </si>
  <si>
    <t>优秀团队奖杯8个</t>
  </si>
  <si>
    <t>获奖嘉宾催场后台</t>
  </si>
  <si>
    <t>优秀团队奖Video</t>
  </si>
  <si>
    <t>3.主持人邀请获奖嘉宾上场（8个团队代表）</t>
  </si>
  <si>
    <t>串场PPT-获奖团队</t>
  </si>
  <si>
    <r>
      <rPr>
        <sz val="12"/>
        <color theme="1"/>
        <rFont val="微软雅黑"/>
        <family val="2"/>
        <charset val="134"/>
      </rPr>
      <t>6.颁奖-</t>
    </r>
    <r>
      <rPr>
        <sz val="12"/>
        <color theme="9" tint="-0.249977111117893"/>
        <rFont val="微软雅黑"/>
        <family val="2"/>
        <charset val="134"/>
      </rPr>
      <t>颁奖嘉宾 XXX  XXXX</t>
    </r>
  </si>
  <si>
    <t>颁奖 三   2014优秀管理层奖</t>
  </si>
  <si>
    <t>优秀管理层奖杯15个</t>
  </si>
  <si>
    <t>优秀管理层奖Video</t>
  </si>
  <si>
    <r>
      <rPr>
        <sz val="12"/>
        <color theme="1"/>
        <rFont val="微软雅黑"/>
        <family val="2"/>
        <charset val="134"/>
      </rPr>
      <t>6.颁奖-</t>
    </r>
    <r>
      <rPr>
        <sz val="12"/>
        <color theme="9" tint="-0.249977111117893"/>
        <rFont val="微软雅黑"/>
        <family val="2"/>
        <charset val="134"/>
      </rPr>
      <t xml:space="preserve">颁奖嘉宾 XXX   </t>
    </r>
  </si>
  <si>
    <t xml:space="preserve"> 幸运抽奖 </t>
  </si>
  <si>
    <t>主持人串场（2人）</t>
  </si>
  <si>
    <t>礼品领奖处准备</t>
  </si>
  <si>
    <t>（90人）每人500元购物卡  羊浪脑袋里</t>
  </si>
  <si>
    <t>串场PPT-福到</t>
  </si>
  <si>
    <t>抽奖音效</t>
  </si>
  <si>
    <t>抽签准备，奖品准备</t>
  </si>
  <si>
    <t>（10人）SONY智能手环+华为P7手机 （5人）       
爱生活奖：户外大礼包+索尼微单相机（5人）</t>
  </si>
  <si>
    <t>抽奖软件</t>
  </si>
  <si>
    <t>邀请获奖嘉宾上台（台口抽签决定是爱健康奖/爱生活奖）</t>
  </si>
  <si>
    <t>抽奖道具</t>
  </si>
  <si>
    <t>邀请颁奖嘉宾上场-XXX</t>
  </si>
  <si>
    <r>
      <rPr>
        <sz val="12"/>
        <color theme="1"/>
        <rFont val="微软雅黑"/>
        <family val="2"/>
        <charset val="134"/>
      </rPr>
      <t>颁奖</t>
    </r>
    <r>
      <rPr>
        <sz val="12"/>
        <color theme="9" tint="-0.249977111117893"/>
        <rFont val="微软雅黑"/>
        <family val="2"/>
        <charset val="134"/>
      </rPr>
      <t>-颁奖嘉宾 XXX</t>
    </r>
  </si>
  <si>
    <t>颁奖灯效</t>
  </si>
  <si>
    <t>礼品KT板</t>
  </si>
  <si>
    <t xml:space="preserve"> 节目4</t>
  </si>
  <si>
    <t>6个手持</t>
  </si>
  <si>
    <t>节目4-《百变大咖》</t>
  </si>
  <si>
    <t>节目伴奏</t>
  </si>
  <si>
    <t xml:space="preserve"> 节目5</t>
  </si>
  <si>
    <r>
      <rPr>
        <sz val="12"/>
        <color theme="1"/>
        <rFont val="微软雅黑"/>
        <family val="2"/>
        <charset val="134"/>
      </rPr>
      <t>节目5-</t>
    </r>
    <r>
      <rPr>
        <sz val="12"/>
        <color rgb="FFFF0000"/>
        <rFont val="微软雅黑"/>
        <family val="2"/>
        <charset val="134"/>
      </rPr>
      <t>《大咖有约》</t>
    </r>
  </si>
  <si>
    <t xml:space="preserve"> 节目6</t>
  </si>
  <si>
    <t>2手持，1立麦</t>
  </si>
  <si>
    <t xml:space="preserve"> 颁奖 四 </t>
  </si>
  <si>
    <t>创新奖奖杯4个</t>
  </si>
  <si>
    <t>创新奖Video</t>
  </si>
  <si>
    <t>3.主持人邀请获奖嘉宾上场（4个团队）</t>
  </si>
  <si>
    <t>串场PPT-奖项名称</t>
  </si>
  <si>
    <r>
      <rPr>
        <sz val="12"/>
        <color theme="1"/>
        <rFont val="微软雅黑"/>
        <family val="2"/>
        <charset val="134"/>
      </rPr>
      <t>6.颁奖-</t>
    </r>
    <r>
      <rPr>
        <sz val="12"/>
        <color theme="9" tint="-0.249977111117893"/>
        <rFont val="微软雅黑"/>
        <family val="2"/>
        <charset val="134"/>
      </rPr>
      <t>颁奖嘉宾 XXX</t>
    </r>
  </si>
  <si>
    <t xml:space="preserve"> 幸运抽奖</t>
  </si>
  <si>
    <t>（10人）丰富家庭娱乐奖：苹果TV+Ipad Mini 3 16G （5人）       
读书音乐奖：Kindle Paperwhite 电子阅读器+魅族MX4 Pro 16G（5人）</t>
  </si>
  <si>
    <t>6人颁奖/2人引领</t>
  </si>
  <si>
    <t>邀请获奖嘉宾上台（台口抽签决定是丰富家庭娱乐奖/读书音乐奖）</t>
  </si>
  <si>
    <t xml:space="preserve">邀请颁奖嘉宾上场-XXX </t>
  </si>
  <si>
    <t>串场PPT-财到</t>
  </si>
  <si>
    <t xml:space="preserve"> 节目 7</t>
  </si>
  <si>
    <t>节目7-《情歌王》</t>
  </si>
  <si>
    <t>节目video</t>
  </si>
  <si>
    <t>6个头戴</t>
  </si>
  <si>
    <t xml:space="preserve"> 节目 8</t>
  </si>
  <si>
    <t>节目7-《新浪歌舞团》</t>
  </si>
  <si>
    <t>节目video/素材</t>
  </si>
  <si>
    <t xml:space="preserve"> 颁奖 五</t>
  </si>
  <si>
    <t>10年奖杯15个</t>
  </si>
  <si>
    <t>十年服务贡献奖Video</t>
  </si>
  <si>
    <t>舞台区光暗</t>
  </si>
  <si>
    <t>3.主持人邀请获奖嘉宾上场（15人）</t>
  </si>
  <si>
    <t>追光</t>
  </si>
  <si>
    <t>奖杯准备</t>
  </si>
  <si>
    <t xml:space="preserve"> 节目 9</t>
  </si>
  <si>
    <t>节目8-《歌曲串烧》-后会无期、平凡之路</t>
  </si>
  <si>
    <t>节目8-《歌曲串烧》-北京 北京</t>
  </si>
  <si>
    <t>素材+LIVE（其女友游机亮相）</t>
  </si>
  <si>
    <t xml:space="preserve"> 颁奖 六</t>
  </si>
  <si>
    <t>15年奖杯23个</t>
  </si>
  <si>
    <t>十五年服务贡献奖Video</t>
  </si>
  <si>
    <t>3.主持人邀请获奖嘉宾上场（23人）</t>
  </si>
  <si>
    <t>颁奖音乐（与其他奖项不同）</t>
  </si>
  <si>
    <t>7.合影、下台</t>
  </si>
  <si>
    <t>8.主持人邀请XXX留步</t>
  </si>
  <si>
    <t>奖杯</t>
  </si>
  <si>
    <t>9.Video播放-XXX</t>
  </si>
  <si>
    <t>曹国伟 Video</t>
  </si>
  <si>
    <t>10.主持人有请颁奖嘉宾上场</t>
  </si>
  <si>
    <r>
      <rPr>
        <sz val="12"/>
        <color theme="1"/>
        <rFont val="微软雅黑"/>
        <family val="2"/>
        <charset val="134"/>
      </rPr>
      <t>11.颁奖-</t>
    </r>
    <r>
      <rPr>
        <sz val="12"/>
        <color rgb="FFD66612"/>
        <rFont val="微软雅黑"/>
        <family val="2"/>
        <charset val="134"/>
      </rPr>
      <t>颁奖嘉宾 XXX</t>
    </r>
  </si>
  <si>
    <t>12.合影</t>
  </si>
  <si>
    <t>#4</t>
  </si>
  <si>
    <t xml:space="preserve"> 节目 10</t>
  </si>
  <si>
    <t>节目10-《微博有你》</t>
  </si>
  <si>
    <t xml:space="preserve"> 幸运抽奖 三  </t>
  </si>
  <si>
    <t>更便捷奖：苹果 Ipad Air 2 16G (5人)</t>
  </si>
  <si>
    <t>奖品PPT/抽奖软件</t>
  </si>
  <si>
    <t>抽奖音乐</t>
  </si>
  <si>
    <t>抽奖灯效</t>
  </si>
  <si>
    <t>邀请获奖嘉宾上台</t>
  </si>
  <si>
    <t>颁奖</t>
  </si>
  <si>
    <t>呈递</t>
  </si>
  <si>
    <t>超级乐奖：乐视TV  (5人)</t>
  </si>
  <si>
    <t>奖品呈递</t>
  </si>
  <si>
    <t>爱美丽：5000元上门美容卡  (？人)</t>
  </si>
  <si>
    <t>串场PPT</t>
  </si>
  <si>
    <t>特文艺：钢琴  (5人)</t>
  </si>
  <si>
    <t>不卖肾也可得奖：Iphone 6 plus 64G &amp; Iphone 6 64G (6人)</t>
  </si>
  <si>
    <t>颁奖（台口抽签决定是6 plus/6）</t>
  </si>
  <si>
    <t xml:space="preserve"> 节目评选</t>
  </si>
  <si>
    <t>主持人5人串场邀请节目代表上场</t>
  </si>
  <si>
    <t>奖金</t>
  </si>
  <si>
    <t>奖金准备</t>
  </si>
  <si>
    <t>主持人公布评分结果（15位领导打分）</t>
  </si>
  <si>
    <t>串场PPT（评分结果）</t>
  </si>
  <si>
    <r>
      <rPr>
        <sz val="12"/>
        <color theme="1"/>
        <rFont val="微软雅黑"/>
        <family val="2"/>
        <charset val="134"/>
      </rPr>
      <t>颁奖-</t>
    </r>
    <r>
      <rPr>
        <sz val="12"/>
        <color rgb="FFD66612"/>
        <rFont val="微软雅黑"/>
        <family val="2"/>
        <charset val="134"/>
      </rPr>
      <t>主持人</t>
    </r>
  </si>
  <si>
    <t>#3</t>
  </si>
  <si>
    <t>奖金呈递</t>
  </si>
  <si>
    <t xml:space="preserve"> 幸运抽奖 三</t>
  </si>
  <si>
    <t>邀请颁奖嘉宾-XXX</t>
  </si>
  <si>
    <t>抽奖-1人  大礼包：乐视TV+SONY智能手环+EOS 700D单反相机+XboxOne</t>
  </si>
  <si>
    <t>递礼品KT板</t>
  </si>
  <si>
    <t xml:space="preserve">结束语 </t>
  </si>
  <si>
    <t>5位主持人致结束辞并邀请节目演员及领导一同合影</t>
  </si>
  <si>
    <t xml:space="preserve"> KV</t>
  </si>
  <si>
    <t>结束音乐</t>
  </si>
  <si>
    <t xml:space="preserve">面光/场地光亮 </t>
  </si>
  <si>
    <t xml:space="preserve"> /</t>
  </si>
  <si>
    <t>NO:3策划团队内部撰稿表（最新版）</t>
  </si>
  <si>
    <t>活动主题</t>
  </si>
  <si>
    <t>xxx大型主题活动</t>
  </si>
  <si>
    <t>活动时间</t>
  </si>
  <si>
    <t>活动环节</t>
  </si>
  <si>
    <t>撰稿内容</t>
  </si>
  <si>
    <t>输出格式</t>
  </si>
  <si>
    <t>截稿时间</t>
  </si>
  <si>
    <t>撰稿人</t>
  </si>
  <si>
    <t>对接人</t>
  </si>
  <si>
    <t>活动预算</t>
  </si>
  <si>
    <t>预算表</t>
  </si>
  <si>
    <t>Excel</t>
  </si>
  <si>
    <t>x月x号18:00</t>
  </si>
  <si>
    <t>Xxx</t>
  </si>
  <si>
    <t>甲方</t>
  </si>
  <si>
    <t>活动方案</t>
  </si>
  <si>
    <t>创意案</t>
  </si>
  <si>
    <t>Word、PPT</t>
  </si>
  <si>
    <t>活动执行</t>
  </si>
  <si>
    <t>执行案</t>
  </si>
  <si>
    <t>Word、Excel</t>
  </si>
  <si>
    <t>嘉宾邀请</t>
  </si>
  <si>
    <t>Word、H5</t>
  </si>
  <si>
    <t>嘉宾组</t>
  </si>
  <si>
    <t>活动通知</t>
  </si>
  <si>
    <t>通知话术</t>
  </si>
  <si>
    <t>观众组</t>
  </si>
  <si>
    <t>活动物料</t>
  </si>
  <si>
    <t>文案素材</t>
  </si>
  <si>
    <t>Word</t>
  </si>
  <si>
    <t>设计师</t>
  </si>
  <si>
    <t>活动开场VCR</t>
  </si>
  <si>
    <t>脚本、图片</t>
  </si>
  <si>
    <t>视频组</t>
  </si>
  <si>
    <t>篇章过渡VCR</t>
  </si>
  <si>
    <t>3个脚本</t>
  </si>
  <si>
    <t>活动主持串词</t>
  </si>
  <si>
    <t>串词稿</t>
  </si>
  <si>
    <t>主持人</t>
  </si>
  <si>
    <t>活动主持手卡</t>
  </si>
  <si>
    <t>手卡排版</t>
  </si>
  <si>
    <t>PPT</t>
  </si>
  <si>
    <t>嘉宾演讲环节</t>
  </si>
  <si>
    <t>演讲素材</t>
  </si>
  <si>
    <t>活动新闻稿</t>
  </si>
  <si>
    <t>新闻稿</t>
  </si>
  <si>
    <t>媒体组</t>
  </si>
  <si>
    <t>现场解说词</t>
  </si>
  <si>
    <t>剧本</t>
  </si>
  <si>
    <t>活动颁奖</t>
  </si>
  <si>
    <t>颁奖词</t>
  </si>
  <si>
    <t>微信稿件</t>
  </si>
  <si>
    <t>图文编辑</t>
  </si>
  <si>
    <t>微信图文</t>
  </si>
  <si>
    <t>微博稿件</t>
  </si>
  <si>
    <t>效果投放</t>
  </si>
  <si>
    <t>数据整理</t>
  </si>
  <si>
    <t>项目经理</t>
  </si>
  <si>
    <t>项目报告</t>
  </si>
  <si>
    <t>项目总结</t>
  </si>
  <si>
    <t>其它</t>
  </si>
  <si>
    <t>备注：</t>
  </si>
  <si>
    <t>注：撰稿组监制为xx、负责人为xxx、文字统稿组长为xxx、VCR脚本统稿组长为xxx。</t>
  </si>
  <si>
    <t>NO:5活动现场人员联系表（最新版）</t>
  </si>
  <si>
    <t>活动时间：                                                            活动地点：                                                            总负责人：</t>
  </si>
  <si>
    <t>现场负责人</t>
  </si>
  <si>
    <t>甲方负责人</t>
  </si>
  <si>
    <t>姓名</t>
  </si>
  <si>
    <t>电话 Tel</t>
  </si>
  <si>
    <t>邮箱</t>
  </si>
  <si>
    <t>人员</t>
  </si>
  <si>
    <t>活动监督</t>
  </si>
  <si>
    <t>活动总负责人</t>
  </si>
  <si>
    <t>活动总控</t>
  </si>
  <si>
    <t>活动总调度</t>
  </si>
  <si>
    <t>搭建/AV</t>
  </si>
  <si>
    <t>搭建AV管理</t>
  </si>
  <si>
    <t>主会场</t>
  </si>
  <si>
    <t>主会总控</t>
  </si>
  <si>
    <t>礼仪：4人
摄像师：4人
摄影师：3人
速记：2人
兼职：2人</t>
  </si>
  <si>
    <t>彩排</t>
  </si>
  <si>
    <t>演讲嘉宾对接</t>
  </si>
  <si>
    <t>主持人对接</t>
  </si>
  <si>
    <t>上台口</t>
  </si>
  <si>
    <t>下台口</t>
  </si>
  <si>
    <t>控台</t>
  </si>
  <si>
    <t>物料桌卡椅背贴摆放</t>
  </si>
  <si>
    <t>展区</t>
  </si>
  <si>
    <t>签到处</t>
  </si>
  <si>
    <t>签到：兼职9人
（6人签到，2人帮助发礼品，1人疏导人流）
展区：兼职7人
摄影：1人
摄像：1人</t>
  </si>
  <si>
    <t>展区展商沟通</t>
  </si>
  <si>
    <t>展品管理</t>
  </si>
  <si>
    <t>展区讲解</t>
  </si>
  <si>
    <t>VIP</t>
  </si>
  <si>
    <t>VIP管理</t>
  </si>
  <si>
    <t>礼仪：2人
摄影：1人</t>
  </si>
  <si>
    <t>物料管理</t>
  </si>
  <si>
    <t>所有物料管理</t>
  </si>
  <si>
    <t>兼职：4人</t>
  </si>
  <si>
    <t>第三方管理</t>
  </si>
  <si>
    <t>兼职/礼仪/速记/摄影摄像</t>
  </si>
  <si>
    <t>酒店场地</t>
  </si>
  <si>
    <t>酒店沟通协调</t>
  </si>
  <si>
    <t>报批</t>
  </si>
  <si>
    <t>活动报批</t>
  </si>
  <si>
    <t>媒体</t>
  </si>
  <si>
    <t>宣传</t>
  </si>
  <si>
    <t>发稿</t>
  </si>
  <si>
    <t>后勤管理</t>
  </si>
  <si>
    <t>物料/午餐</t>
  </si>
  <si>
    <t>8日活动</t>
  </si>
  <si>
    <t>兼职：2人
礼仪：2人
摄像：1人
摄影：1人</t>
  </si>
  <si>
    <t>台口</t>
  </si>
  <si>
    <t>节目</t>
  </si>
  <si>
    <t>9日活动</t>
  </si>
  <si>
    <t>媒体招待</t>
  </si>
  <si>
    <t>物料管理-礼品</t>
  </si>
  <si>
    <t>NO:6活动场地指标检查流程表（最新版）</t>
  </si>
  <si>
    <t>活动时间：                   活动地点：                  负责人：</t>
  </si>
  <si>
    <t>场地</t>
  </si>
  <si>
    <t>位置</t>
  </si>
  <si>
    <t>注意事项</t>
  </si>
  <si>
    <t>机场</t>
  </si>
  <si>
    <t>到达口</t>
  </si>
  <si>
    <t>1.到达口位置及数量
2.到达口至大巴车上客点距离及线路
3.兼职站位点</t>
  </si>
  <si>
    <t>出发口</t>
  </si>
  <si>
    <t>1.出发口位置及数量
2.大巴车下客点距离出发口距离及线路
3.礼遇通道</t>
  </si>
  <si>
    <t>机场大巴车停放点</t>
  </si>
  <si>
    <t>1.停车场位置
2.接站站位点
3.停车场至到达口距离及线路
4.客人上下车点</t>
  </si>
  <si>
    <t>火车站</t>
  </si>
  <si>
    <t>出站口</t>
  </si>
  <si>
    <t>1.出站口位置及数量
2.出站口至大巴车上客点距离及线路
3.兼职站位点</t>
  </si>
  <si>
    <t>进站口</t>
  </si>
  <si>
    <t>1.进站口位置及数量
2.大巴车下客点距离进站口距离及线路
3.紧急通道及取票处</t>
  </si>
  <si>
    <t>大巴车停放点</t>
  </si>
  <si>
    <t>1.停车场位置
2.接站站位点
3.停车场至出站口距离及线路
4.客人上下车点</t>
  </si>
  <si>
    <t>地铁站&amp;公交车站</t>
  </si>
  <si>
    <t>1.站名，位置，线路，营运时间，到达展馆的距离及线路</t>
  </si>
  <si>
    <t>展馆位置</t>
  </si>
  <si>
    <t>整体情况</t>
  </si>
  <si>
    <t>1.周边商圈及在建项目
2.同期政府活动，周边限行，施工等路段
3.活动是否需要报备与报批</t>
  </si>
  <si>
    <t>展馆整体</t>
  </si>
  <si>
    <t>停车场</t>
  </si>
  <si>
    <t>1.停车场数量，停车位数量，停车收费情况，限高</t>
  </si>
  <si>
    <t>户外区域</t>
  </si>
  <si>
    <t>1.是否可以摆放及搭建制作物
2.是否有挡雨棚
3.是否有电源
4.是否有大巴车下客区
5.是否有草坪喷泉等装饰，注意防蚊,防风，防雨，防雷暴</t>
  </si>
  <si>
    <t>入口</t>
  </si>
  <si>
    <t>1.展馆入口结构是否可以摆放制作物 是否可以悬挂条幅
2.入口数量及位置</t>
  </si>
  <si>
    <t>1.嘉宾签到台位置，数量
2.是否可以摆放背板及材质
3.距离展馆前台及衣帽间，电梯，卫生间，餐厅，会场的距离</t>
  </si>
  <si>
    <t>客梯</t>
  </si>
  <si>
    <t>1.位置及数量</t>
  </si>
  <si>
    <t>餐厅</t>
  </si>
  <si>
    <t>1.餐厅位置
2.餐厅营业时间
3.餐厅容纳多少人同时用餐
4.是否可以提供独立区域服务本次活动
5.特殊情况是否可以提供简餐发放给嘉宾
6.餐厅是否有音响及投影设备
7.圆桌尺寸
8.桌布椅套颜色
9.是否可以自带酒水 是否增收开瓶费</t>
  </si>
  <si>
    <t>合影地点</t>
  </si>
  <si>
    <t>1.是否可以搭建合影架子或者特殊拍摄
2.协调展馆提前预留选定好的合影区域</t>
  </si>
  <si>
    <t>序厅</t>
  </si>
  <si>
    <t>1.Foyer是否有柱子
2.Foyer是否有墙插电源、电量是多少
3.Foyer 如何进货 超高超宽物品要与展馆协调
4.茶歇区域地点
5.指引牌摆放位置
6.展区位置
7.整体尺寸及可用高度
8.是否有安全门及消防栓
9.可搭建物及整体限高
10.可使用搭建材料
11.地面承重</t>
  </si>
  <si>
    <t>会场</t>
  </si>
  <si>
    <t>1.主会场位置，入口数量，尺寸 长宽灯下高，是否有柱子
2.主会场是否有吊点、吊点数量及单根承重
3.是否有投影幕及音响设备，如果是LED，要了解尺寸及分辨率
4.投影幕布尺寸，投影机流明
5.音响数量，类型，位置，麦克风数量
6.讲台样式及尺寸，地台样式，尺寸及数量
7.桌椅尺寸，桌布椅套颜色
8.能否提供红酒杯，托盘，托盘口布颜色
9.灯光开关位置，是否可以分开控制
10.安全出口位置及数量，员工通道入口及上菜口
11.场租的时长，费用，所包含内容
12.同一档期是否有其他公司预定，是否有友商的活动
13.WIFI速度及强度，是否可免费提供独享带宽
14.场租包含的具体会议物品，如鲜花，纸笔水等
15.空调温度变化控制的时长，开关位置
16.距离其他会场的位置及路线
17.加班费如何收取，卫生费、电费及杂类费用如何收取
18.报馆流程及需要材料
19.是否有户外LED屏及灯箱可以提供宣传
20.证件管理，安保措施，门票管理
21.转播机位及预留区域，控制台位置</t>
  </si>
  <si>
    <t>化妆间</t>
  </si>
  <si>
    <t>1.楼层，名称，尺寸，数量
2.是否有衣架，镜子，卫生间，灯光情况，插座</t>
  </si>
  <si>
    <t>VIP休息室</t>
  </si>
  <si>
    <t>1.楼层，名称，尺寸，数量
2.沙发，灯光，卫生间，茶几，插座</t>
  </si>
  <si>
    <t>物料间</t>
  </si>
  <si>
    <t>1.楼层，名称，尺寸，数量
2.桌椅，插座，钥匙是否可以提供</t>
  </si>
  <si>
    <t>卸货通道</t>
  </si>
  <si>
    <t>1.卸货通道距离主会场的距离及线路
2.货车是否能直接开到卸货平台
3.超宽超长的特殊物品是否可以顺利进入
4.施工人员证件办理需求
5.进场手续及押金数量，收取返还方式</t>
  </si>
  <si>
    <t>货梯</t>
  </si>
  <si>
    <t>1.货梯数量
2.货梯容积
3.货梯门的尺寸 
4.超宽超长的特殊物品是否可以顺利进入</t>
  </si>
  <si>
    <t>1.电箱数量
2.电箱电量
3.电箱接口
4.电箱距离会场距离
5.展馆接电特殊要求</t>
  </si>
  <si>
    <t>卸货停车场</t>
  </si>
  <si>
    <t>1.卸货停车场位置
2.办理卸货车辆手续需知
3.卸货时间要求</t>
  </si>
  <si>
    <t>展馆周边</t>
  </si>
  <si>
    <t>社会餐厅</t>
  </si>
  <si>
    <t>1.社会餐厅距离展馆位置距离及车程
2.大巴车停放点
3.餐厅菜单及价格
4.是否有投影幕及音响设备
5.餐厅是否有自带舞台
6.餐厅是否可以提供独立区域为嘉宾用餐
7.餐厅圆桌尺寸
8.桌布椅套颜色</t>
  </si>
  <si>
    <t>图文打印社</t>
  </si>
  <si>
    <t>1.图文打印距离展馆位置距离
2.营业时间
3.价格
4.制作时间
5.是否有发票</t>
  </si>
  <si>
    <t>超市及商场</t>
  </si>
  <si>
    <t>1.超市及商场位置，距离展馆路程
2.营业时间</t>
  </si>
  <si>
    <t>鲜花店</t>
  </si>
  <si>
    <t>1.鲜花店距离展馆位置距离
2.营业时间
3.价格
4.制作时间
5.是否帮送
6.是否有发票</t>
  </si>
  <si>
    <t>照片冲印店</t>
  </si>
  <si>
    <t>1.照片冲印店距离展馆位置距离
2.营业时间
3.价格
4.制作时间
5.是否帮忙装相框 
6.是否有发票</t>
  </si>
  <si>
    <t>医院</t>
  </si>
  <si>
    <t>1.医院位置，距离展馆路程
2.是否可提供救护车及医生驻场</t>
  </si>
  <si>
    <t>派出所</t>
  </si>
  <si>
    <t>1.派出所位置，距离展馆路程
2.提前报备</t>
  </si>
  <si>
    <t>NO:7活动搭建工程现场验收清单（最新版）</t>
  </si>
  <si>
    <t>搭建负责人（联系方式）：                           活动时间：                                   活动地点：                           供应商（联系方式）：</t>
  </si>
  <si>
    <t>安全验收</t>
  </si>
  <si>
    <t>是否合格（细节备注）</t>
  </si>
  <si>
    <t>舞台主体结构是否稳固？是否安全？</t>
  </si>
  <si>
    <t>舞台台阶是否与舞台固定在一起？以免踩翻发生安全事故。</t>
  </si>
  <si>
    <t>饰面地板是否容易打滑？</t>
  </si>
  <si>
    <t>1m以上舞台的台阶两侧是否有扶手？</t>
  </si>
  <si>
    <t>二层结构扶手是否足够牢固？</t>
  </si>
  <si>
    <t>看台四周是否有围栏保护？</t>
  </si>
  <si>
    <t>后台区是否有弱照明，以免发生演职人员跌倒事故。</t>
  </si>
  <si>
    <t>临时搭建的场景是否设置了安全应急灯和安全出口标识？</t>
  </si>
  <si>
    <t>消防设备是否都在合格期限内？</t>
  </si>
  <si>
    <t>大型项目是否有专人负责舞台及结构安全、电力安全、消防安全巡检工作？</t>
  </si>
  <si>
    <t>是否存在其他的明显的安全隐患？</t>
  </si>
  <si>
    <t>是否有必要的遮挡</t>
  </si>
  <si>
    <t>不符合活动调性的场地原有的设施或墙面，是否做了遮挡？</t>
  </si>
  <si>
    <t>场地方的logo是否需要遮挡？</t>
  </si>
  <si>
    <t>以往活动中遗留的无关制作物是否需要移除？比如路旗画面等</t>
  </si>
  <si>
    <t>己方制作物的龙骨基础结构是否在来宾的可视范围内，是否有必要遮挡？</t>
  </si>
  <si>
    <t>AV设备的支撑结构是否需要遮挡？比如雷亚架</t>
  </si>
  <si>
    <t>工程质量-画面质量</t>
  </si>
  <si>
    <t>企业立体logo是否横平竖直？</t>
  </si>
  <si>
    <t>平面喷印logo是否有虚化现象？</t>
  </si>
  <si>
    <t>发光logo，发光面是否均匀？</t>
  </si>
  <si>
    <t>文字内容是否有错别字？</t>
  </si>
  <si>
    <t>画面是否足够清晰？是否有虚化现象？</t>
  </si>
  <si>
    <t>画面颜色是否会偏色严重？</t>
  </si>
  <si>
    <t>纸类画面拼接是否错位严重？</t>
  </si>
  <si>
    <t>纸类画面是否平整？是否有鼓包现象？</t>
  </si>
  <si>
    <t>布类画面是否有褶皱现象？</t>
  </si>
  <si>
    <t>画面是否有划伤？</t>
  </si>
  <si>
    <t>工程质量-结构质量</t>
  </si>
  <si>
    <t>饰面地毯是否平整？</t>
  </si>
  <si>
    <t>各种不同材质的墙面是否平整？</t>
  </si>
  <si>
    <t>渗光灯带是否平直？是否刺眼？</t>
  </si>
  <si>
    <t>喷漆制作物是否有橘皮现象？</t>
  </si>
  <si>
    <t>展车上下舞台是否顺畅？是否会托底？</t>
  </si>
  <si>
    <t>所有材质（包括地面，墙面）是否存在较大色差？</t>
  </si>
  <si>
    <t>舞台和看台是否居中搭建，是否有偏台现象？</t>
  </si>
  <si>
    <t>家具的摆放是否经过拉线找直？</t>
  </si>
  <si>
    <t>贵宾区家具和舞台上的家具是否干净、整洁、牢固？</t>
  </si>
  <si>
    <t>舞台机械设备（比如升降舞台、旋转舞台、开合屏幕）运行是否足够顺畅？噪音是否可以接受？</t>
  </si>
  <si>
    <t>合理化/舒适性</t>
  </si>
  <si>
    <t>柜体、吧桌高度及其他尺寸是否符合人体工程学？</t>
  </si>
  <si>
    <t>演讲台的高度和老板的身高是否匹配？</t>
  </si>
  <si>
    <t>首排VIP嘉宾观看大屏幕的视角是否舒适?</t>
  </si>
  <si>
    <t>看台上所有的座椅位置是否都能够无遮挡的看到舞台？</t>
  </si>
  <si>
    <t>舞台区域各种线缆是否都已经隐藏在舞台下面？</t>
  </si>
  <si>
    <t>制作物摆放的位置是否合理？是否有更优化的方案？</t>
  </si>
  <si>
    <t>空调制冷制热效果是否充足？室内温度是否舒适？</t>
  </si>
  <si>
    <t>临时搭建的封闭空间（尤其是VIP室）是否有异味？</t>
  </si>
  <si>
    <t>如果室外需要客人排队参与活动项目（比如试驾），是否需要设置遮阳棚或防雨棚？</t>
  </si>
  <si>
    <t>备注：
当然，实际情况要根据甲方预算和时间的紧迫性来定，就像去餐厅就餐，如果你发现了食物变质，吃了有可能对身体有害，那就必须更换食物；而如果你发现这家餐厅的菜品不好吃，那下次就不来这家餐厅就好，这次吃了至少不会饿肚子。做活动也是一样，如果发现类似于logo有错误，文字有错别字，那必须要调整，以免在传播的过程中造成更大的伤害；而如果是对供应商工程质量不满意，而现场又没有足够的时间去调整相关内容，那只能是两权相害取其轻，先把活动做完，下次再更换更加靠谱的供应商了。</t>
  </si>
  <si>
    <t xml:space="preserve">NO:8物料设计时间推进表（最新版）                      </t>
  </si>
  <si>
    <t>工作计划开始时间</t>
  </si>
  <si>
    <t>执行要点</t>
  </si>
  <si>
    <t>工作细项</t>
  </si>
  <si>
    <t>开始</t>
  </si>
  <si>
    <t>完成</t>
  </si>
  <si>
    <t>实际完成日</t>
  </si>
  <si>
    <t>三</t>
  </si>
  <si>
    <t>四</t>
  </si>
  <si>
    <t>五</t>
  </si>
  <si>
    <t>六</t>
  </si>
  <si>
    <t>七</t>
  </si>
  <si>
    <t>一</t>
  </si>
  <si>
    <t>二</t>
  </si>
  <si>
    <t>活动背板</t>
  </si>
  <si>
    <t>背板设计+打印+进场搭建</t>
  </si>
  <si>
    <t>6月1日</t>
  </si>
  <si>
    <t>6月5日</t>
  </si>
  <si>
    <t>印刷清单（实物）</t>
  </si>
  <si>
    <t>易拉宝</t>
  </si>
  <si>
    <t>门口海报</t>
  </si>
  <si>
    <t>会议材料</t>
  </si>
  <si>
    <t>流程单</t>
  </si>
  <si>
    <t>桌签椅签</t>
  </si>
  <si>
    <t>签到表</t>
  </si>
  <si>
    <t>活动主视觉设计</t>
  </si>
  <si>
    <t>主视觉包含大屏尺寸、侧屏尺寸、背板尺寸</t>
  </si>
  <si>
    <t>创意清单（非实物）</t>
  </si>
  <si>
    <t>活动海报设计</t>
  </si>
  <si>
    <t>活动邀请函设计</t>
  </si>
  <si>
    <t>活动开场视频</t>
  </si>
  <si>
    <t>活动过度篇章素材</t>
  </si>
  <si>
    <t>嘉宾演讲ppt</t>
  </si>
  <si>
    <t>制表人：</t>
  </si>
  <si>
    <t>总经办：</t>
  </si>
  <si>
    <t>NO:9活动物料设计表（最新版）</t>
  </si>
  <si>
    <t>区域</t>
  </si>
  <si>
    <t>画面内容</t>
  </si>
  <si>
    <t>材料名称/备注</t>
  </si>
  <si>
    <t>尺寸（mm）</t>
  </si>
  <si>
    <t>外场</t>
  </si>
  <si>
    <t>VIP停车场指示</t>
  </si>
  <si>
    <t>VIP停车区 →</t>
  </si>
  <si>
    <t>背板+木质写真</t>
  </si>
  <si>
    <t>1200mmWx2000mmHx100mmD</t>
  </si>
  <si>
    <t>停车场 →</t>
  </si>
  <si>
    <t>VIP室指示</t>
  </si>
  <si>
    <r>
      <rPr>
        <sz val="12"/>
        <color theme="1"/>
        <rFont val="微软雅黑"/>
        <family val="2"/>
        <charset val="134"/>
      </rPr>
      <t xml:space="preserve">VIP室入口 </t>
    </r>
    <r>
      <rPr>
        <b/>
        <sz val="12"/>
        <color theme="1"/>
        <rFont val="微软雅黑"/>
        <family val="2"/>
        <charset val="134"/>
      </rPr>
      <t>→</t>
    </r>
  </si>
  <si>
    <t>1200mmWx2000mmHx101mmD</t>
  </si>
  <si>
    <t>内场入口指示牌</t>
  </si>
  <si>
    <t>内场入口 →</t>
  </si>
  <si>
    <t>二层南门入口指示牌</t>
  </si>
  <si>
    <t>二层南门入口  →</t>
  </si>
  <si>
    <t>合影墙</t>
  </si>
  <si>
    <t>座位分区说明</t>
  </si>
  <si>
    <t>桁架宝丽布</t>
  </si>
  <si>
    <t>2000mmx2500mmH</t>
  </si>
  <si>
    <t>内场</t>
  </si>
  <si>
    <t>区域标示</t>
  </si>
  <si>
    <t>A3铜版纸</t>
  </si>
  <si>
    <t>横版A3</t>
  </si>
  <si>
    <t>工作间</t>
  </si>
  <si>
    <t>VIP室</t>
  </si>
  <si>
    <t>会场入口指示牌</t>
  </si>
  <si>
    <t>会场入口 →，15个向右，5个向左</t>
  </si>
  <si>
    <t>A4彩打</t>
  </si>
  <si>
    <t>横版A4</t>
  </si>
  <si>
    <t>内场座位指示水牌
A、B、C、D四区</t>
  </si>
  <si>
    <t>A、B、C、D四区</t>
  </si>
  <si>
    <t>喷漆L钢板底座指示牌</t>
  </si>
  <si>
    <t>组</t>
  </si>
  <si>
    <t>297mmWx210mmH</t>
  </si>
  <si>
    <t>VIP座位号贴纸</t>
  </si>
  <si>
    <t>名字，AA提供</t>
  </si>
  <si>
    <t>即时贴</t>
  </si>
  <si>
    <t>内场座位号贴纸</t>
  </si>
  <si>
    <t>座位号范围</t>
  </si>
  <si>
    <t>120mmWx80mmH</t>
  </si>
  <si>
    <t>流程</t>
  </si>
  <si>
    <t>主KV</t>
  </si>
  <si>
    <t>像素点：2496*1040</t>
  </si>
  <si>
    <t>辅屏KV（4:3）</t>
  </si>
  <si>
    <t>像素点531*708</t>
  </si>
  <si>
    <t>底图（颁奖串场PPT）</t>
  </si>
  <si>
    <t>底图（抽奖PPT）</t>
  </si>
  <si>
    <t>3张/文字待定</t>
  </si>
  <si>
    <t>stick贴（抽奖）</t>
  </si>
  <si>
    <t>KV里的皇冠</t>
  </si>
  <si>
    <t>50mmD</t>
  </si>
  <si>
    <t>麦克风贴(主会)</t>
  </si>
  <si>
    <t>AA   LOGO</t>
  </si>
  <si>
    <t>250g铜版纸</t>
  </si>
  <si>
    <t>150mmWx100mmH</t>
  </si>
  <si>
    <t>停车证</t>
  </si>
  <si>
    <t>停车证（大巴车）</t>
  </si>
  <si>
    <t>300g铜版纸</t>
  </si>
  <si>
    <t>A3（8k）420mm×297mm；</t>
  </si>
  <si>
    <t xml:space="preserve">背面附地图（大巴车证加号码） </t>
  </si>
  <si>
    <t>停车证(VIP)</t>
  </si>
  <si>
    <t>A5（32k）210mm× 148mm</t>
  </si>
  <si>
    <t xml:space="preserve">背面附地图（加联系人） </t>
  </si>
  <si>
    <t>节目流程单</t>
  </si>
  <si>
    <t>Agenda(带设计)</t>
  </si>
  <si>
    <t>A4</t>
  </si>
  <si>
    <t>节目评分表格</t>
  </si>
  <si>
    <t>票证</t>
  </si>
  <si>
    <t>胸卡套</t>
  </si>
  <si>
    <t>黑色绳</t>
  </si>
  <si>
    <t>看台证、内场证</t>
  </si>
  <si>
    <t>蓝色绳</t>
  </si>
  <si>
    <t>演员证、安保证</t>
  </si>
  <si>
    <t>红色绳</t>
  </si>
  <si>
    <t>全通证</t>
  </si>
  <si>
    <t>150g铜版纸</t>
  </si>
  <si>
    <t>90mmWx125mmH</t>
  </si>
  <si>
    <t>内场证</t>
  </si>
  <si>
    <t>座位号A区1排1号-A区1排20号，抽奖号码</t>
  </si>
  <si>
    <t>演员证</t>
  </si>
  <si>
    <t>抽奖号码？</t>
  </si>
  <si>
    <t>看台证</t>
  </si>
  <si>
    <t>座位号？抽奖号码？</t>
  </si>
  <si>
    <t>安保证</t>
  </si>
  <si>
    <t>胸卡背面</t>
  </si>
  <si>
    <t>LOGO</t>
  </si>
  <si>
    <t>兼职（stick 贴）</t>
  </si>
  <si>
    <t>黑底LOGO</t>
  </si>
  <si>
    <t>800mmD</t>
  </si>
  <si>
    <t>内场门票</t>
  </si>
  <si>
    <t>票务公司定制</t>
  </si>
  <si>
    <t>外场门票</t>
  </si>
  <si>
    <t>第一轮抽奖</t>
  </si>
  <si>
    <t>手环+华为</t>
  </si>
  <si>
    <t>KT板+实物</t>
  </si>
  <si>
    <t>600mmWx400mmH</t>
  </si>
  <si>
    <t>户外+相机</t>
  </si>
  <si>
    <t>第二轮抽奖</t>
  </si>
  <si>
    <t>TV+MINI</t>
  </si>
  <si>
    <t>电子书+魅族</t>
  </si>
  <si>
    <t>第三轮抽奖</t>
  </si>
  <si>
    <t xml:space="preserve">乐视TV  </t>
  </si>
  <si>
    <t>KT板</t>
  </si>
  <si>
    <t>钢琴</t>
  </si>
  <si>
    <t>第四轮
惊喜大奖</t>
  </si>
  <si>
    <t>大礼包</t>
  </si>
  <si>
    <t>乐视TV</t>
  </si>
  <si>
    <t>SONY智能手环</t>
  </si>
  <si>
    <t>EOS 700D单反套机</t>
  </si>
  <si>
    <t>Xbox One</t>
  </si>
  <si>
    <t>5000元上门美容卡</t>
  </si>
  <si>
    <t>？</t>
  </si>
  <si>
    <t>领奖处标示</t>
  </si>
  <si>
    <t>KT 板</t>
  </si>
  <si>
    <t>A3竖版</t>
  </si>
  <si>
    <t>NO:10活动分工及现场执行表（最新版）</t>
  </si>
  <si>
    <t>工作部门</t>
  </si>
  <si>
    <t>工作时间</t>
  </si>
  <si>
    <t>工作内容</t>
  </si>
  <si>
    <t>场地负责方</t>
  </si>
  <si>
    <t>甲方人员</t>
  </si>
  <si>
    <t>公关公司</t>
  </si>
  <si>
    <t>场地方</t>
  </si>
  <si>
    <t>场地搭建</t>
  </si>
  <si>
    <t>x月x日</t>
  </si>
  <si>
    <t xml:space="preserve">1.进场手续办理，携带进场人员身份证,现场拍照
2.木工/AV设备搬运至会场
3.所有工种搭建时间（详见搭建进度表）
4.场地配合将控制台所用桌子7张及椅子15把准备好"
5.发电车到位
</t>
  </si>
  <si>
    <t>xxx公司</t>
  </si>
  <si>
    <t>xxx酒店</t>
  </si>
  <si>
    <t>物料准备</t>
  </si>
  <si>
    <t xml:space="preserve">1.通宵搭建
2.美工进场搭建
3.所有工作人员到位、兼职到位
4.网络布置及测试
5.兼职礼品分装，装入手提袋（220份手提袋多放1个笔、1份感谢信）
6.会场内搭建收尾工作
7.AV设备调试，灯光调试（请注意公共区域成品保护、大型实物展示设备）
8.家具布置（先布置体验区桌子椅子、再布置观众区及签到处等）
9.签到处／拍照区／入口出展板搭建制作"
10.视频文件导入控制台，PPT整理
11.网络直播设备测试、信号测试
12.摄像导播设备到场，安装调试
13.技术彩排
14.主持人流程联排
15.会场整理工作
</t>
  </si>
  <si>
    <t>场地搭建组</t>
  </si>
  <si>
    <t>场地对接</t>
  </si>
  <si>
    <t>1.与xxx场地对接进场撤场等相关事宜
2. 对接贵宾间、化妆间、洗手间等使用安排；</t>
  </si>
  <si>
    <r>
      <rPr>
        <b/>
        <sz val="12"/>
        <rFont val="微软雅黑"/>
        <family val="2"/>
        <charset val="134"/>
      </rPr>
      <t>舞美搭建</t>
    </r>
    <r>
      <rPr>
        <sz val="12"/>
        <rFont val="微软雅黑"/>
        <family val="2"/>
        <charset val="134"/>
      </rPr>
      <t xml:space="preserve">
1.舞美、大屏、灯光、音响的搭建；
2.灯光、音响、大屏等技术调试；
3.摄像、导播、喊红包等设备进场调试；
4.直播线路的对接与调试 
</t>
    </r>
    <r>
      <rPr>
        <b/>
        <sz val="12"/>
        <rFont val="微软雅黑"/>
        <family val="2"/>
        <charset val="134"/>
      </rPr>
      <t>场外搭建（物料准备）</t>
    </r>
    <r>
      <rPr>
        <sz val="12"/>
        <rFont val="微软雅黑"/>
        <family val="2"/>
        <charset val="134"/>
      </rPr>
      <t xml:space="preserve">
1.所有物料的统筹；
2.签到背板、座位图背板、展示区的搭建；
3.领导席椅子的摆放；
4.观众席椅签的制作及粘贴（有调整的后期再调）；
5.饭店内水牌的摆放；
6.停车场指示牌、地贴的摆放；
7.赞助商及产品的对接。</t>
    </r>
  </si>
  <si>
    <t>活动接待组</t>
  </si>
  <si>
    <t>停车管理</t>
  </si>
  <si>
    <t>1.现场来宾有：重要嘉宾、代理公司/广告客户、普通嘉宾、媒体；
2.活动停车区域有：停车位40个，同仁堂停车位20个；共60个。
3.配合广告部进行停车位规划，初步规划重要嘉宾停车区域；其余停地上周边停车场和部分地下（看车证）；
4.每人负责一个区域，提前熟悉停车区域，跟该区域管理员打好招呼；
5.车证上有相对应的停车区域，请在车场入口处检查车证与停车区域是否一致，如一致，请引领停入车位，如不一致，请指引至相应停车区域；
6.重要嘉宾需协助开车门，下车后请引领至活动嘉宾休息室，并对讲通知嘉宾接待组；
7.其余来宾只需要引领至入口处即可；
现场与广告部随时沟通来宾停车位的临时调整。</t>
  </si>
  <si>
    <t>座位统筹</t>
  </si>
  <si>
    <t>1.重要嘉宾、的椅签是姓名，普通嘉宾和媒体的椅签是范围，代理公司和广告客户的椅签是公司名；
2.配合甲方进行座位规划；
3.负责所有颁奖环节的嘉宾引导、组织和催场；
4.制作相关材料：
1）座位分布导览图（只有分布范围，进行喷绘制作）；
2）具体座位图（有具体领导姓名和代理公司划分，打印，给到嘉宾接待组）；
5.现场与甲方随时沟通来宾座位的临时调整，并及时在对讲机告知各个接待组；
6.如有调整，立即联系组长修改椅签并替换；
7.负责上午观众席饮用水摆放。</t>
  </si>
  <si>
    <t>重要嘉宾接待</t>
  </si>
  <si>
    <t>1.重要嘉宾约xx人，不需要签到；
2.将出席领导名单、最终颁奖名单和颁奖领导名单在开场前交给主持人管理组（名单与主持人沟通，及时加在串词中并告诉主持人）
3.跟停车管理组对讲联系，负责引领至二楼贵宾间休息（提前熟悉领导贵宾间分配）；
4.确认实际到场名单，如需调整或增加椅签及时告知xxx；
5.协调安排16名礼仪人员岗位并提醒引领工作注意事项；
6.xxx、xxx负责贵宾间茶水等服务；
7.经领导同意，协调拍照组抓拍领导到场、贵宾间及场内领导照片；
8.对讲沟通台领导和重要嘉宾进场时间，引领领导按椅签就坐；
9.活动开始后切勿专注于看节目，要时刻关注领导席，一旦有领导离座，要马上跟随领导，如上洗手间，要抢在领带前面开门指引，协助甲方送给领导；
10.需要提前到场熟悉领导座位。</t>
  </si>
  <si>
    <t>活动签到</t>
  </si>
  <si>
    <t>1.与甲方共同负责代理公司的客户和普通嘉宾签到（约300人左右）；
2.以代理公司为单位，提前分好入场券（含普通嘉宾）；
3.代理公司带着广告客户到签到处签到，并领取入场券；
4.协助甲方发放入场券，并做好登记；
5.引领代理公司、广告客户和普通嘉宾至所属座位区域；
6.来宾全部入场后，将实际到场的广告客户名单变更情况提供给抽奖组（不含普通嘉宾），务必确保到场客户名单准确；
7.如有座位变更，及时告知Xxx。
8.25日前跟xxx对接抽奖所需客户名单； 
9.来宾全部入场后与甲方核对实际到场客户信息，并及时更新抽奖名单。</t>
  </si>
  <si>
    <t>媒体签到</t>
  </si>
  <si>
    <t>1.准备新闻稿、媒体名单、媒体费等；
2.央视、地方媒体现场预热、提前报道；
3.接待相关媒体，签到后发放工作证，引导至媒体区；
4.协助记者现场采访；
5.活动结束后回收工作证。</t>
  </si>
  <si>
    <t>舞台统筹组</t>
  </si>
  <si>
    <t>活动总导演</t>
  </si>
  <si>
    <t>1.把控活动整体流程和节奏；
2.统筹舞台组各部口之间的配合；
3.指导时间导播组把控现场时间；
4.指导导播摄像团队完成现场网络视频直播及录像；
5.指导项目组完成各项工作。</t>
  </si>
  <si>
    <t>舞台监督</t>
  </si>
  <si>
    <t>1.制定舞台技术流程单（已做好，根据现场状况随时修改）；
2.统筹管理音频、视频、图片、PPT及道具等与舞台相关的所有环节；
3.按照流程推进各个环节；
4.统筹管理所有演出人员、演讲嘉宾的催场、上下场及站位；
5.与时间编导组及时沟通，与主持人组对接流程。</t>
  </si>
  <si>
    <t>主持人管理</t>
  </si>
  <si>
    <t xml:space="preserve">1.通知总主持人对词、彩排和到场时间；
2.提前给总主持人发串词；
3.提前要总主持人服装照片，并给领导和导演审定；
4.彩排代走位，告知主持人相关注意事项；
5.根据彩排进行修改和调整主持人串词，并制作手卡；
6.协调x日主持人化妆、换装、用餐等事宜；
7.做好活动彩排工作、设置临时办公区（临时上网、打印、手卡等）；
8.与领导接待组及时沟通到场领导名单，与主持人对接；
9.主持人现场沟通，通知主持人临时变动；
10.主持人上下场提醒。
</t>
  </si>
  <si>
    <t>演讲嘉宾管理</t>
  </si>
  <si>
    <t>1.通知演讲嘉宾x日彩排时间和x日到场时间；
2.提前跟演讲嘉宾沟通演讲用PPT、配套音视频素材及演讲稿；
3.提前跟演讲嘉宾沟通服装要求；
4.彩排代走位，告知演讲嘉宾相关注意事项；
5.根据彩排修改和调整大屏幕PPT、演讲稿等；
6.协调x日化妆、换装、用餐等事宜；
7.安排随行人员座位及用餐等事宜；
带演讲嘉宾找财务结算费用。</t>
  </si>
  <si>
    <t>演员管理</t>
  </si>
  <si>
    <t>1.通知演员x日彩排时间和x日到场时间；
2.提前要演员服装照片给导演和领导审定；
3.根据话剧导演意见，进一步优化和修改话剧剧本；
4.组织和调度16位礼仪的颁奖流程；
5.彩排代走位，告知演员相关注意事项；
6.协调x日化妆、换装、用餐等事宜；
7.环节上下场提醒；
8.表演结束后带所有演员去财务结算费用。</t>
  </si>
  <si>
    <t>道具管理</t>
  </si>
  <si>
    <t>1.主持人手持和嘉宾头戴分配管理；
2.话筒立杆分配管理；
3.各环节道具物料管理</t>
  </si>
  <si>
    <t>摄影摄像管理</t>
  </si>
  <si>
    <t>1.提前给摄影师按流程单讲解流程，重点提示关键拍照环节，要求每个环节必须有1-3张高质量照片。
2.活动前现场空镜头（大堂、签到处、舞台等）；
3.观众席抓拍；
4.协调主持人组及演讲嘉宾组，拍摄贵宾间领导、主持人及讲嘉宾备场环节；
5.协调领导接待组，抓拍领导照片，包括VIP室、领导入场、落座、握手等，并确保照片效果及质量；
6.现场对接媒介部随时拷照片，发微信用；
7.拍摄台上颁奖、活动结束客户兑奖处领奖环节照片；
8.活动结束拍摄领导合影和工作人员合影；
9记得拍摄一些公司员工认真工作的场景照。</t>
  </si>
  <si>
    <t>时间导播</t>
  </si>
  <si>
    <t>1.全场时间记录；
2.按照导演要求，重点把控访谈环节时间，随时反馈给领导；
3.准备倒计时牌，及时提醒时间。</t>
  </si>
  <si>
    <t>化妆间管理</t>
  </si>
  <si>
    <t>1.提前统计化妆的人数，制定化妆间分配方案，并将化妆名单贴在化妆间门上；
2.对接化妆师，按照化妆分配方案引导至各自化妆间；
3.协助舞台监督盯人催场。</t>
  </si>
  <si>
    <t>技术统筹组</t>
  </si>
  <si>
    <t>音频统筹</t>
  </si>
  <si>
    <t>1.协助和提示音响师，按照流程播放音频、环节音乐、垫乐等；
2.公司苹果本PVP1台：播放上场乐、垫乐、抽奖音乐、氛围音乐； 
3、键盘手PC笔记本1台、合成器、效果器；
4、输出给主扩、返送两组立体声信号； 
5、所有无线话筒、有线话筒接入。</t>
  </si>
  <si>
    <t>视频统筹</t>
  </si>
  <si>
    <t>1、PVP供应商苹果本2台：播放主视觉、VCR、MV、VJ；
2、PPT公司PC笔记本2台：播放；
3、统筹主屏、提示器、侧屏、底屏的具体人员分工。</t>
  </si>
  <si>
    <t>导播统筹</t>
  </si>
  <si>
    <t>1、调度现场3位摄像并将切换信号录制进入硬盘录像机；
2、录机监看；
3、将现场信号转给xxx；
4、活动结束后提交全程记录视频文件。</t>
  </si>
  <si>
    <t>灯光统筹</t>
  </si>
  <si>
    <t>1、舞美灯光控制；
2、追光2支。</t>
  </si>
  <si>
    <t>后勤保障组</t>
  </si>
  <si>
    <t>安全保卫</t>
  </si>
  <si>
    <t xml:space="preserve">1.协助安保人员和武警，开展安全保卫工作；
2.主要值勤区域：签到处、贵宾间、舞台口、观众席、入场口；
3.协助安保检查入场凭证：工作证、入场券、邀请函；
4.其中领导、重要嘉宾（很有可能现场不带，由接待组人员引领入场）；代理公司和广告客户、普通嘉宾需现场到签到处换取入场券；媒体、甲方是工作证；
5.管理现场秩序，提醒大声喧哗和随意走动的来宾，遇到寻衅滋事者，果断处置，保证演出顺利进行；
6.负责重点嘉宾司机的休息安排，停车管理组对接，引领司机在大厅休息。 </t>
  </si>
  <si>
    <t>财务</t>
  </si>
  <si>
    <t>1.现场支出结算；
2.饭票发放，结算找财务xx对接；
3.饮用水管理；
4.负责现场相关费用结算，包括演讲嘉宾、化妆师、摄影师、节目演员、各媒体等，均采用现金结算。</t>
  </si>
  <si>
    <t>1.物料运输；
2.对讲机提前充电及现场发放和回收；
3.协助定工作餐和分发餐饮。</t>
  </si>
  <si>
    <t>1.所有工作人员，请于x日上午务必统一穿着灰色套装工装，佩戴工作证上岗；
2.女同志要穿黑色船鞋，透明黑丝袜，长头发的要把头发梳起来，戴耳钉；
接待组的女同志，务必于x日11点之前自行完成上妆。</t>
  </si>
  <si>
    <t>NO:11活动嘉宾行程安排表（含住宿、接机等）</t>
  </si>
  <si>
    <t>说明：本表格主要用于详细记录参加活动的重要嘉宾的抵达行程、活动参与、返程安排等信息，具体包括航班、车次、出发时间、到达时间、活动任务内容、接送负责人等等，便于接待员做好全程的接待与服务工作。</t>
  </si>
  <si>
    <t xml:space="preserve">活动名称：                                              活动时间：                                                        活动地点：                                                    嘉宾总人数：           </t>
  </si>
  <si>
    <t>职务</t>
  </si>
  <si>
    <t>手机</t>
  </si>
  <si>
    <t>抵达行程</t>
  </si>
  <si>
    <t>活动安排</t>
  </si>
  <si>
    <t>返程安排</t>
  </si>
  <si>
    <t>备注（嘉宾特别要求）</t>
  </si>
  <si>
    <t>航班/车次</t>
  </si>
  <si>
    <t>出发城市</t>
  </si>
  <si>
    <t>航站楼号</t>
  </si>
  <si>
    <t>出发时间</t>
  </si>
  <si>
    <t>到达时间</t>
  </si>
  <si>
    <t>入住酒店</t>
  </si>
  <si>
    <t>房间号</t>
  </si>
  <si>
    <t>接待负责人</t>
  </si>
  <si>
    <t>参加活动环节</t>
  </si>
  <si>
    <t>活动任务内容</t>
  </si>
  <si>
    <t>具体时间</t>
  </si>
  <si>
    <t>具体场所</t>
  </si>
  <si>
    <t>返回目的城市</t>
  </si>
  <si>
    <t>返回时间</t>
  </si>
  <si>
    <t>接送负责人</t>
  </si>
  <si>
    <t>NO:12活动嘉宾座位表（最新版）</t>
  </si>
  <si>
    <t>负责人（联系电话）：                                 活动总人数：                                         活动时间：</t>
  </si>
  <si>
    <t>技术区</t>
  </si>
  <si>
    <t>舞台区</t>
  </si>
  <si>
    <t>后台区</t>
  </si>
  <si>
    <t>媒体席</t>
  </si>
  <si>
    <t>通道</t>
  </si>
  <si>
    <t>嘉宾席</t>
  </si>
  <si>
    <t>等候区</t>
  </si>
  <si>
    <t>客户席</t>
  </si>
  <si>
    <t>观众席</t>
  </si>
  <si>
    <t>机位</t>
  </si>
  <si>
    <t>后方</t>
  </si>
  <si>
    <t>NO:13活动现场签到表（最新版）</t>
  </si>
  <si>
    <t>：</t>
  </si>
  <si>
    <t>制表</t>
  </si>
  <si>
    <t>表号</t>
  </si>
  <si>
    <t>：SJ005</t>
  </si>
  <si>
    <t>活动地点</t>
  </si>
  <si>
    <t>20XX.XX.XX</t>
  </si>
  <si>
    <t>主办方</t>
  </si>
  <si>
    <t>XX有限责任公司</t>
  </si>
  <si>
    <t>签到</t>
  </si>
  <si>
    <t>张三</t>
  </si>
  <si>
    <t>应到人数</t>
  </si>
  <si>
    <t>实到人数</t>
  </si>
  <si>
    <t>NO:14活动设备清单（最新版）</t>
  </si>
  <si>
    <t xml:space="preserve">供应商（联系方式） :                                  负责人（联系方式）：   </t>
  </si>
  <si>
    <t xml:space="preserve">       设备清单EQUIPMENTS LIST</t>
  </si>
  <si>
    <t xml:space="preserve">备注 </t>
  </si>
  <si>
    <t>视频部分</t>
  </si>
  <si>
    <t>P3 LED大屏幕 L:24*H:4.5m</t>
  </si>
  <si>
    <t>平米</t>
  </si>
  <si>
    <t>DVI光纤传输器</t>
  </si>
  <si>
    <t>Dell 21.5"液晶监视器</t>
  </si>
  <si>
    <t>Barco MatrixPro 8*8 DVI矩阵 EXTRON</t>
  </si>
  <si>
    <t>Barco EC-200&amp;E-2 Compact event Controller 巴可4K屏幕切换系统</t>
  </si>
  <si>
    <t>Barco Image Pro-II HD-SDI 图形转换器</t>
  </si>
  <si>
    <t>Dataton Watchout 视频编辑播放系统</t>
  </si>
  <si>
    <t>提词屏，60寸液晶电视</t>
  </si>
  <si>
    <t>Apple Macbook Pro电脑</t>
  </si>
  <si>
    <t>T系列笔记本电脑</t>
  </si>
  <si>
    <t>CUE LIGHT &amp; Master Station 远距离翻页器</t>
  </si>
  <si>
    <t>视频线材
Video Cable&amp;Accessory</t>
  </si>
  <si>
    <t>批</t>
  </si>
  <si>
    <t>音频部分</t>
  </si>
  <si>
    <t>L-acoustics Kara High power linearray speaker 线阵列全频音响</t>
  </si>
  <si>
    <t>L-acoustics SB18 woofer speaker 线阵列超低音响</t>
  </si>
  <si>
    <t>L-acoustics MTD-115 中置补声音响</t>
  </si>
  <si>
    <t>L-acoustics MTD-115 stage monitor speaker 返送音响</t>
  </si>
  <si>
    <t>L-acoustics LA48A high power Digital amplifier 功率放大器</t>
  </si>
  <si>
    <t>XTA DP series conetour Processor 数字处理器</t>
  </si>
  <si>
    <t xml:space="preserve">YAMAHA LS9 Digital Audio mixer 32ch Console 调音台                                                                                                       </t>
  </si>
  <si>
    <t>AUDIO-TECHNICA ES917a Gooseneck Microphone 讲台麦克风</t>
  </si>
  <si>
    <t>SHURE UR4D/U2 SM58 Wireless Mic 无线手持麦克风</t>
  </si>
  <si>
    <t>SHURE U-R4D/UR2 KSM9/SL Wireless Mic 头戴麦克风</t>
  </si>
  <si>
    <t>SHURE UA845-SWB-C Antenna Distribution System 无线放大系统</t>
  </si>
  <si>
    <t>音乐播放电脑+声卡  MADI MGB/MGO</t>
  </si>
  <si>
    <t xml:space="preserve">音响线材                                                                                                                                 </t>
  </si>
  <si>
    <t>灯光部分</t>
  </si>
  <si>
    <t>FINE Art spot osram HTI 1500E PERF 切片电脑灯</t>
  </si>
  <si>
    <t>FINE Art spot osram HTI 1500E 图案电脑</t>
  </si>
  <si>
    <t>ACME RGBW CZ-600 LED Moving Head Light 摇头LED灯</t>
  </si>
  <si>
    <t>Terbly PT-320Beam Philips Platinum 15R 光束电脑灯</t>
  </si>
  <si>
    <t>GRAND MA II Lighting Console 调光台</t>
  </si>
  <si>
    <t>NPU/NSP Amplifier system 调光台放大及处理器</t>
  </si>
  <si>
    <t>FOLLW SOPT HTI 4K 追光灯</t>
  </si>
  <si>
    <t>TURSS架</t>
  </si>
  <si>
    <t>1T ELECTRIC WINDLASS 电动葫芦</t>
  </si>
  <si>
    <t>追光灯架</t>
  </si>
  <si>
    <t>配电柜</t>
  </si>
  <si>
    <t>灯光线材</t>
  </si>
  <si>
    <t>分会</t>
  </si>
  <si>
    <t>P3 LED大屏幕 L:7*H:4m</t>
  </si>
  <si>
    <t>MAGNIMAGE MIG-630 VIDEO SWICHER 切换器</t>
  </si>
  <si>
    <t xml:space="preserve">MEYERSOUND  UPA-1P  全频音箱                                                                              </t>
  </si>
  <si>
    <t>只</t>
  </si>
  <si>
    <t>MEYER SOUND USW-1P  低音音箱</t>
  </si>
  <si>
    <t xml:space="preserve">MEYERSOUND  UPA-1P  返听音箱 </t>
  </si>
  <si>
    <t>音箱处理器   XTA DP448</t>
  </si>
  <si>
    <t xml:space="preserve">16路调音台   YAMAHA TF5 32CH                                                                                                              </t>
  </si>
  <si>
    <t>点歌机</t>
  </si>
  <si>
    <t>FINE Art wash osram HTI 1500E 染色电脑灯</t>
  </si>
  <si>
    <t>调光台 AVOLITE PEARL 2004  CONTROLLER</t>
  </si>
  <si>
    <t xml:space="preserve">TURSS架 </t>
  </si>
  <si>
    <t>手拉葫芦</t>
  </si>
  <si>
    <t>其他部分</t>
  </si>
  <si>
    <t>9日主会：2个翻页笔+1台备用电脑+2个logo灯片</t>
  </si>
  <si>
    <t>8日分会：1个翻页笔</t>
  </si>
  <si>
    <t>对讲机30个</t>
  </si>
  <si>
    <t>42"液晶电视+U盘(展示区电视，数量为预估）</t>
  </si>
  <si>
    <t>音响设备：（支架音响6支，调音台1台，线材1项，头戴1个，无线麦克1只）</t>
  </si>
  <si>
    <t>项</t>
  </si>
  <si>
    <t>NO:15活动礼仪培训表（最新版）</t>
  </si>
  <si>
    <t>活动时间：                                              活动负责人：</t>
  </si>
  <si>
    <t>总人数</t>
  </si>
  <si>
    <t>工作时间点</t>
  </si>
  <si>
    <t xml:space="preserve">礼仪熟悉场地（熟悉用餐区、酒店区、主会、分会、熟悉VIP室环境及卫生间和主会场入径）,分别进行培训，强调第二天上岗时间
</t>
  </si>
  <si>
    <t>礼仪5人</t>
  </si>
  <si>
    <t>20:00-20:45</t>
  </si>
  <si>
    <t>工作人数</t>
  </si>
  <si>
    <t>活动前期</t>
  </si>
  <si>
    <t>餐厅区:
全日自助餐屏风区</t>
  </si>
  <si>
    <t>早餐见面会</t>
  </si>
  <si>
    <t>1人</t>
  </si>
  <si>
    <t>7:40-8:30</t>
  </si>
  <si>
    <t>大VIP室</t>
  </si>
  <si>
    <t>熟悉VIP室环境及卫生间和主会场入径
VIP接待工作,VIP室环境维护,会议开始引导VIP至主会场</t>
  </si>
  <si>
    <t>主会场舞台两侧</t>
  </si>
  <si>
    <t>引导2礼仪(引导嘉宾就座\上下台)</t>
  </si>
  <si>
    <r>
      <rPr>
        <b/>
        <sz val="12"/>
        <rFont val="微软雅黑"/>
        <family val="2"/>
        <charset val="134"/>
      </rPr>
      <t xml:space="preserve">负责引导VIP嘉宾就坐,
</t>
    </r>
    <r>
      <rPr>
        <sz val="12"/>
        <rFont val="微软雅黑"/>
        <family val="2"/>
        <charset val="134"/>
      </rPr>
      <t xml:space="preserve">当VIP嘉宾进入会场,引导嘉宾到座位区,请嘉宾入座,行点头礼后离开
</t>
    </r>
    <r>
      <rPr>
        <b/>
        <sz val="12"/>
        <rFont val="微软雅黑"/>
        <family val="2"/>
        <charset val="134"/>
      </rPr>
      <t>负责引导演讲嘉宾上台,</t>
    </r>
    <r>
      <rPr>
        <sz val="12"/>
        <rFont val="微软雅黑"/>
        <family val="2"/>
        <charset val="134"/>
      </rPr>
      <t xml:space="preserve">
当引导演讲嘉宾上台时,应当让客人走前面,礼仪单臂前伸走在侧面或后面,
</t>
    </r>
    <r>
      <rPr>
        <b/>
        <sz val="12"/>
        <rFont val="微软雅黑"/>
        <family val="2"/>
        <charset val="134"/>
      </rPr>
      <t>负责引导嘉宾下台:</t>
    </r>
    <r>
      <rPr>
        <sz val="12"/>
        <rFont val="微软雅黑"/>
        <family val="2"/>
        <charset val="134"/>
      </rPr>
      <t xml:space="preserve">
走在嘉宾身前,手势提醒嘉宾注意台阶
</t>
    </r>
    <r>
      <rPr>
        <b/>
        <sz val="12"/>
        <rFont val="微软雅黑"/>
        <family val="2"/>
        <charset val="134"/>
      </rPr>
      <t>负责引领嘉宾参观展示区以及茶歇区</t>
    </r>
    <r>
      <rPr>
        <sz val="12"/>
        <rFont val="微软雅黑"/>
        <family val="2"/>
        <charset val="134"/>
      </rPr>
      <t xml:space="preserve">
</t>
    </r>
    <r>
      <rPr>
        <b/>
        <sz val="12"/>
        <rFont val="微软雅黑"/>
        <family val="2"/>
        <charset val="134"/>
      </rPr>
      <t>负责引领嘉宾回到VIP室或午餐区</t>
    </r>
  </si>
  <si>
    <t>2人</t>
  </si>
  <si>
    <t>8:30-11:00</t>
  </si>
  <si>
    <t>主舞台</t>
  </si>
  <si>
    <t>引领礼仪</t>
  </si>
  <si>
    <t xml:space="preserve">引领至主舞台，配合嘉宾颁奖
</t>
  </si>
  <si>
    <t>5人</t>
  </si>
  <si>
    <t>11:00-11:30</t>
  </si>
  <si>
    <t>晚宴期间</t>
  </si>
  <si>
    <t>领导致辞引导2礼仪</t>
  </si>
  <si>
    <r>
      <rPr>
        <b/>
        <sz val="12"/>
        <rFont val="微软雅黑"/>
        <family val="2"/>
        <charset val="134"/>
      </rPr>
      <t>负责引导领导上台,</t>
    </r>
    <r>
      <rPr>
        <sz val="12"/>
        <rFont val="微软雅黑"/>
        <family val="2"/>
        <charset val="134"/>
      </rPr>
      <t xml:space="preserve">
引导方法:当引导领导上台时,应当让领导走前面,礼仪单臂前伸走在侧面或后面,</t>
    </r>
  </si>
  <si>
    <t>2人(TBD)</t>
  </si>
  <si>
    <t>随时递送麦克风</t>
  </si>
  <si>
    <t>随时</t>
  </si>
  <si>
    <t>领导致辞送酒2礼仪</t>
  </si>
  <si>
    <t>负责领导致辞敬酒环节,将提前准备好的红酒杯(已倒好酒),放在托盘上(铺红口布),走到舞台上,站在领导侧边,将托盘上的红酒递给领导</t>
  </si>
  <si>
    <t>颁奖2礼仪</t>
  </si>
  <si>
    <r>
      <rPr>
        <b/>
        <sz val="12"/>
        <rFont val="微软雅黑"/>
        <family val="2"/>
        <charset val="134"/>
      </rPr>
      <t xml:space="preserve">负责送颁奖奖品（纪念奖、三、二、一、特）
</t>
    </r>
    <r>
      <rPr>
        <sz val="12"/>
        <rFont val="微软雅黑"/>
        <family val="2"/>
        <charset val="134"/>
      </rPr>
      <t>当主持人宣布到了抽奖环节的时候，请礼仪微笑拿着放好奖票的奖箱上台，站在主持人身旁。
当主持人颁布奖品,并请出奖品时,礼仪托举或捧着奖品上台,走至主持人侧边或发奖人身侧</t>
    </r>
  </si>
  <si>
    <t>4人(1人托奖箱+
3人捧礼品)</t>
  </si>
  <si>
    <t>19:30-20:00</t>
  </si>
  <si>
    <t>NO:16活动摄影师培训表（最新版）</t>
  </si>
  <si>
    <t xml:space="preserve">负责人:                               拍摄时长：                               摄影师： </t>
  </si>
  <si>
    <t>时间</t>
  </si>
  <si>
    <t>地点</t>
  </si>
  <si>
    <t>拍摄要求（照片数量酌情、要清晰、表达出场景）</t>
  </si>
  <si>
    <t>度假村由门口到村内</t>
  </si>
  <si>
    <t>所有大会装饰</t>
  </si>
  <si>
    <t>各种指示系统+装饰</t>
  </si>
  <si>
    <t>主会场外-门厅</t>
  </si>
  <si>
    <t xml:space="preserve">展区     </t>
  </si>
  <si>
    <t>展区（近景／远景)
四大块
必须 带方案名称和LOGO</t>
  </si>
  <si>
    <t xml:space="preserve">会议静物          </t>
  </si>
  <si>
    <t>签到台</t>
  </si>
  <si>
    <t>舞台搭建</t>
  </si>
  <si>
    <t>舞台反拍观众席</t>
  </si>
  <si>
    <t>舞台特写，含两块拼接屏的特写</t>
  </si>
  <si>
    <t>8:00-8:30</t>
  </si>
  <si>
    <t>门厅</t>
  </si>
  <si>
    <t>来宾</t>
  </si>
  <si>
    <t>展区人员交流特写(带展区背景板画面)</t>
  </si>
  <si>
    <t xml:space="preserve">VIP </t>
  </si>
  <si>
    <t>VIP与工作人员交流特写(带展区背景板画面)</t>
  </si>
  <si>
    <t>VIP交流</t>
  </si>
  <si>
    <t>VIP交流/VIP入场</t>
  </si>
  <si>
    <t>会议开场</t>
  </si>
  <si>
    <t>舞台&amp;观众席</t>
  </si>
  <si>
    <t>主持人开场</t>
  </si>
  <si>
    <t>主持人特写+全景</t>
  </si>
  <si>
    <t>领导致辞</t>
  </si>
  <si>
    <t>嘉宾特写 （半身+全身）</t>
  </si>
  <si>
    <t>舞台背景／近景／远景</t>
  </si>
  <si>
    <t>互动环节</t>
  </si>
  <si>
    <t>观众提问等，观众远景和特写</t>
  </si>
  <si>
    <t>12:30-15:00</t>
  </si>
  <si>
    <t>参观</t>
  </si>
  <si>
    <t>车上，参观流程</t>
  </si>
  <si>
    <t>15:00-15:30</t>
  </si>
  <si>
    <t>分会场</t>
  </si>
  <si>
    <t>IT分论坛</t>
  </si>
  <si>
    <t>嘉宾发表</t>
  </si>
  <si>
    <t>18:30-20:30</t>
  </si>
  <si>
    <t>晚宴会场</t>
  </si>
  <si>
    <t>舞台背景／近景／远景) 各种指示系统+装饰</t>
  </si>
  <si>
    <t>嘉宾入场</t>
  </si>
  <si>
    <t>来宾入场，交流，握手等</t>
  </si>
  <si>
    <t>开场节目</t>
  </si>
  <si>
    <t>光影画(舞台背景／近景／远景)</t>
  </si>
  <si>
    <t>舞台背景／近景／远景)（very important）</t>
  </si>
  <si>
    <t>主桌领导敬酒</t>
  </si>
  <si>
    <t>抓拍交流寒暄微笑镜头 （very important）</t>
  </si>
  <si>
    <t>晚宴特色节目</t>
  </si>
  <si>
    <t>相声(舞台背景／近景／远景)</t>
  </si>
  <si>
    <t>伴餐节目</t>
  </si>
  <si>
    <t>弦乐</t>
  </si>
  <si>
    <t>颁奖环节</t>
  </si>
  <si>
    <t>嘉宾特写 （纪念奖、三、二、一、特）</t>
  </si>
  <si>
    <t>NO:17活动重要嘉宾管理表（最新版）</t>
  </si>
  <si>
    <t>负责人:                                                    活动时间：                                                     活动地点：</t>
  </si>
  <si>
    <t>日期</t>
  </si>
  <si>
    <t>具体内容</t>
  </si>
  <si>
    <t>12日</t>
  </si>
  <si>
    <t>中午</t>
  </si>
  <si>
    <t>行车</t>
  </si>
  <si>
    <t>路线清晰：
司机沟通路线</t>
  </si>
  <si>
    <t>路线图</t>
  </si>
  <si>
    <t>停车位指定：如果有位子就随便停。
酒店区旁边的地下停车场旁边</t>
  </si>
  <si>
    <t>VIP停车位指示</t>
  </si>
  <si>
    <t>下午</t>
  </si>
  <si>
    <t>住宿</t>
  </si>
  <si>
    <t>房间落实、是否能领到房卡
房间内瓶装水、毛巾、
用纸、采购报礼品到位</t>
  </si>
  <si>
    <t>伴手礼、会务通知</t>
  </si>
  <si>
    <t>18:00—20:30</t>
  </si>
  <si>
    <t xml:space="preserve">与政府代表用餐
</t>
  </si>
  <si>
    <t>准时带入包房:
帮助取餐
正确入座
提示明天活动</t>
  </si>
  <si>
    <t>活动流程
餐单
活动VIP行动计划</t>
  </si>
  <si>
    <t>7:30-8:30</t>
  </si>
  <si>
    <t>与政府代表早餐会</t>
  </si>
  <si>
    <t>准时带入包房名:全日餐厅屏风区
协助取餐
正确入座
翻译一名</t>
  </si>
  <si>
    <t>隔档：屏风、绿植</t>
  </si>
  <si>
    <t>13日</t>
  </si>
  <si>
    <t>VIP室管理</t>
  </si>
  <si>
    <t xml:space="preserve">
接待：茶水、饮料、点心
仪表整理
催场提醒
和大会负责人联系入场时间，引领工作
第一时间帮助领导解决一切突发事件</t>
  </si>
  <si>
    <t xml:space="preserve">1、VIP室指示牌
2、VIP室门口电子水牌（含视频文件正确）
3、VIP室内X展  2
4、大桌花
5、饮料：咖啡、大麦茶、参茶 、热水、口香糖
6、茶点（酒店预备）
7、笔、纸、纸巾（LOGO）热毛巾、湿巾
8、沙发摆位用酒店的即可
9、网络（WIFI密码）或者USB网卡
10、洗手间在大vip包房的对面
11、13日流程
12、隔档：屏风、绿植
</t>
  </si>
  <si>
    <t>8：30-10：30</t>
  </si>
  <si>
    <t>主会场管理</t>
  </si>
  <si>
    <t>1、送至VIP座位（其中有一名翻译）
2、催场（上台致辞、需要一个鹅颈麦）
3、上下台引领 
4、茶歇引领
5、展区参馆</t>
  </si>
  <si>
    <t>1、翻译座位
2、鹅颈</t>
  </si>
  <si>
    <t>11:30—13：20</t>
  </si>
  <si>
    <t>午 餐会</t>
  </si>
  <si>
    <t>点餐
准时带入包房名：杏花风
正确入座</t>
  </si>
  <si>
    <t>晚宴</t>
  </si>
  <si>
    <t>1、引导至主桌相关座位
2、致辞前催场
（致辞PPT需要在投在大屏幕）
3、给领导送酒杯及红酒
4、抽奖，三、二、一等奖抽奖嘉宾，抽奖前催场</t>
  </si>
  <si>
    <t>NO:18活动嘉宾彩排表（最新版）</t>
  </si>
  <si>
    <t>负责人：                              彩排时间：                                           彩排时长：                                          活动主题：</t>
  </si>
  <si>
    <t>嘉宾A</t>
  </si>
  <si>
    <t>嘉宾B</t>
  </si>
  <si>
    <t>嘉宾C</t>
  </si>
  <si>
    <t>嘉宾D</t>
  </si>
  <si>
    <t>嘉宾E</t>
  </si>
  <si>
    <t>嘉宾F</t>
  </si>
  <si>
    <t>嘉宾G</t>
  </si>
  <si>
    <t>嘉宾H</t>
  </si>
  <si>
    <t>Internal rehearsal</t>
  </si>
  <si>
    <t>8:30-10:00
嘉宾A、嘉宾B、嘉宾C</t>
  </si>
  <si>
    <t>10:00-10:30
嘉宾D &amp; 嘉宾E</t>
  </si>
  <si>
    <t>10:30-11:00
嘉宾F</t>
  </si>
  <si>
    <t>11:00-11:30
嘉宾G</t>
  </si>
  <si>
    <t>11:30-12:00
嘉宾D</t>
  </si>
  <si>
    <t>11:30-12:00
- 嘉宾H</t>
  </si>
  <si>
    <t xml:space="preserve">14:00-15:30
</t>
  </si>
  <si>
    <t>NO:22活动现场危机紧急处理表（最新版）</t>
  </si>
  <si>
    <t>活动时间：                                                                 活动地点：                                                                  负责人：</t>
  </si>
  <si>
    <t>活动现场危机目录+引发原因+处理办法+预防措施</t>
  </si>
  <si>
    <t>有人干扰活动现场秩序该如何处理？</t>
  </si>
  <si>
    <t>引发原因</t>
  </si>
  <si>
    <t>1.工作人员查到职业”会虫“在免费拿取礼品或内部资料？
2.有些活动是闭门会，不对外公开，发现偷偷录像或拍摄？
3.邀请大咖明星，会有很多粉丝尾随（甚至包括工作人员），如要求签名合影等，扰乱会场秩序
4.现场大声喧哗+接打手机+交谈声过大
5.故意闹事（竞争对手，对场上嘉宾不满，观点不和情绪激动）</t>
  </si>
  <si>
    <t>处理办法</t>
  </si>
  <si>
    <t>1.确认身份+收回活动资料+给予警告，并将相关人员请出会场
2.活动前和主持串词告知规则，如发现需当面删除资料
3.重要嘉宾或明星要单独设立VIP包间供重要嘉宾休息，不许外部人员打扰
4.安排工作人员在会场四周围坐，维护现场秩序，发现此类问题第一时间前往提醒
5.由安保人员直接请出会场，交给公安机关依法处理</t>
  </si>
  <si>
    <t>预防措施</t>
  </si>
  <si>
    <t>1.禁止与活动不相关的人员趁机进入会场
2.活动报幕，建议参会人员手机静音或关机，做好提醒工作
3.将媒体等频繁走动的人员安排到走道或大门位置，以免影响周边观众</t>
  </si>
  <si>
    <t>活动重要领导缺席该怎么办？</t>
  </si>
  <si>
    <t>1.延误+迟到
2.临时有急事无法参加
3.安排替代人员参加</t>
  </si>
  <si>
    <t>1.延误：主持人按延误时间将领导名单往后移，安插到其它环节
2.不参加有替代人员：立刻熟悉替代人员信息，名字+职务+是否发言
3.如无替代人员：可将领导介绍信息直接忽略，或以活动祝贺等形式简单带过
4.策划人员应立刻修改串词稿和主持人手卡
5.时刻和接待组保持沟通，确定领导的行程和时间，随时调整嘉宾出场次序</t>
  </si>
  <si>
    <t xml:space="preserve">1.第一轮：活动前三天和领导确认时间
2.第二轮：活动开始1小时前需确认领导是否到场
3.第三轮：活动开始10分钟需确认领导是否准备就绪
</t>
  </si>
  <si>
    <t>活动现场被演员放鸽子怎么办？</t>
  </si>
  <si>
    <t xml:space="preserve">1.非人力因素：生病、延误等
2.单方面毁约：没有合理理由
</t>
  </si>
  <si>
    <t xml:space="preserve">1.第一时间通知主持人：主持人按延误时间将演员或节目往后移，做好调整工作
2.单人表演类型节目：及时取消节目，延长其它节目时间、或增加互动时间，活动总时间尽量不要缩短
3.双人或多人类型节目：同上或是否可忽略该演员
4.群体配合类型节目：缺演员表演是否受影响？是否能进行增员或减员表演？是否可以改变表演形式？是否可有替代人员？
</t>
  </si>
  <si>
    <t>1.类似案例：该演员是否有过黑历史，业内口碑如何？
2.沟通情况：电话不接，微信不回，爱玩失踪的需重点考虑
3.活动彩排：如每次彩排都不来需要重点考虑
4.替代选择：心里没数的话可以找替代演员</t>
  </si>
  <si>
    <t>活动现场有人身体不适该如何处理？</t>
  </si>
  <si>
    <t xml:space="preserve">1.人力因素：身体本身原因造成，如心脏病，哮喘
2.非人力因素：由外力造成，如刮风下雨等
</t>
  </si>
  <si>
    <t xml:space="preserve">1.专业医疗团队：紧急救援，并视伤势的轻重，让医生判断是否有必要拨打120送当地医疗机构
2.救护路线设计：抵达周边医院路线+时间，最快时间抵达医院
3.医疗费用支付：因其是在活动现场受伤的，故活动的主办方都有相应的法律责任，所以对待伤者应尽量以安抚为主，并应支付一定的医疗费用
</t>
  </si>
  <si>
    <t>1.一般应急药品（外伤），如消毒、绷带、创可贴、止痛药等
2.购买相关医疗保险
3.活动前健康告知
4.食物+饮料等食品安全把关
5.工作人员医疗常识普及，关键时刻协助专业医生</t>
  </si>
  <si>
    <t>如何防止闲杂人员潜入活动会场？</t>
  </si>
  <si>
    <t xml:space="preserve">1.以参加各种活动谋生，骗吃骗喝骗为职业的人的现象。会虫拿着假名片，穿梭于各个会场，并享受免费大餐，攒礼品。有的会虫还顺手牵羊，窃得便携式电脑、手机等贵重物品
</t>
  </si>
  <si>
    <t>1.签到表不仅要写媒体名称，一定标注清楚媒体的具体姓名
2.如果前期有嘉宾领导携带工作人员，需要提前告知主办方
3.签到区不要留下空挡期，协调好签到工作人员的吃饭休息时间
4.发现疑似会虫，请对方报上所属媒体、姓名和出示名片
5.工作人员需要一一查验，核准之后才可放行，不要觉得麻烦</t>
  </si>
  <si>
    <t>如何识别</t>
  </si>
  <si>
    <t>1.会虫通常出没于有丰厚奖品或餐饮的大型活动
2.到场后不马上签到，而是外围观望，或到签到台前，不主动报家门而是查看签到表，随便记住一个名字
3.会咨询什么奖品，对活动资料或礼品的关注度远远高过活动本身
4.不肯出示名片，或出示的名片明显有复印效果
5.一般会虫都是在签到高峰期下手的，工作人员手忙脚乱，没有心思去一一详细辨认
6.称自己是活动现场某嘉宾领导的助理或朋友，企图蒙混过关</t>
  </si>
  <si>
    <t>活动现场遇到技术故障该怎么办？</t>
  </si>
  <si>
    <t xml:space="preserve">1.现场突然断电：
原因1：现场观众或工作人员不小心踩踏导致电力中断
原因2：活动现场用电负荷过高，导致供电系统中断
2.话筒没有声音
原因：话筒是否电池电量不够？是否损坏？音响师傅是否忘记开话筒？
3.PPT或视频卡住
原因1：连接设备的电脑卡主了，原因2：大屏幕卡主了，原因3：翻页笔出现问题，没电or坏了
</t>
  </si>
  <si>
    <t>1.现场突然断电：
解决1：立刻排查修复，用最快的速度解决了供电问题，将电线连接口等重要设备放置隐蔽地段或用东西隔离，避免碰触
解决2：提前计算最大用电负荷，确保现场电源负荷足够，并准备好备用供电车
解决3：主持人需要立即控场，说明缘由，确认恢复电力的时点，让现场安静下来，留在原地，等待电力恢复，如果是晚上，立即组织人员打开应急灯，如果电力无法短时间恢复，就要组织好现场，让大家有秩序的退场。
2.话筒没有声音
解决1：立即换上新电池或新话筒，音控师在故障期间播放混响，避免现场出现冷场情况，主持人话筒专用专检，避免意外，给坏话筒贴上标签，本场不再使用。
场景1：如果主持人有搭档，小声暗示，相互配合，让话筒有声音的主持人讲
场景2：立刻缩减串词内容，点头或以手势直接引出节目或者嘉宾，下场马上提醒，立刻换话筒
场景3：趣味解释，如：看来话筒也有点累了，走到舞台边上迅速换上话筒
3.PPT或视频卡住
解决1：立马换上备用电脑，所有和连接设备的电脑都需要同时打开两台备用
解决2：如果修复时间过久，主持人可临时安排几分钟的休息或互动时间；或往后跳到不需要屏幕的环节
解决3：备份一支+同事同步手动操作</t>
  </si>
  <si>
    <t xml:space="preserve">1.多次技术彩排，排除各类问题
2.安全识别，在各个危险或重要区域，如电源、滑湿地带等，作好危险标示
</t>
  </si>
  <si>
    <t>如果活动现场位置没有坐满怎么办？</t>
  </si>
  <si>
    <t xml:space="preserve">1.前期报名工作出现问题，人数完全没有报够，人数够了但到场率低
2.现场位置没有提前规划，导致大家随意乱座
3.活动没有吸引力，中途离场的人数较多
</t>
  </si>
  <si>
    <t>1.前排位置一定不能留空，否则拍摄视觉效果差，后期无法剪辑，重要位置缺席也会影响活动形象
2.前期引流：做好观众引导工作，优先往前排引流
3.后期调整：引导后排观众往前坐，或者将后排观众席位撤销
4.临时补救：工作人员替代观众坐到前排位置或安排演员等其他人员入座</t>
  </si>
  <si>
    <t xml:space="preserve">1.初期筛选：精准邀请和筛选需求刚需性观众，到场率会大大提高
2.活动付费：一定额度门票，观众花了钱到场率会大比例提高
3.奖品福利：设置特色活动奖品，吸引观众参加活动
4.节目表演：明星嘉宾节目助阵是提高到场率的不二法宝
</t>
  </si>
  <si>
    <t>户外活动遇到气候突变该怎么办？</t>
  </si>
  <si>
    <t xml:space="preserve">1.天气突变
下雨：雨水容易让现场电线漏电
刮风：导致舞台上的灯架塌落
雷电：雷电声音过大会导致现场无法正常进行
</t>
  </si>
  <si>
    <t xml:space="preserve">1.下雨：提前将雨衣发放到观众手中，视下雨量大小而定，如雨太大可提前结束活动，对音响、灯光、电视录制设备等进行防雨处理，入场出场地方做好防滑处理，关键口增加防滑垫，安全标记，在各个危险区域，如电源、滑湿地带等，作好危险标示
2.刮风：供应商对灯光架进行加固
3.雷电：暂停休息或提前结束，一般雷电之后都会下雨
</t>
  </si>
  <si>
    <t>1.定期更新天气预报
判断是否大概率刮风下雨（合理范围之内）：购买雨具物料备用，一次性雨衣为佳，做好防滑措施
不可控的天气因素，必须延期或取消活动</t>
  </si>
  <si>
    <t>NO:19活动媒体投放统计表（最新版）</t>
  </si>
  <si>
    <t>负责人:</t>
  </si>
  <si>
    <t xml:space="preserve">传播周期: </t>
  </si>
  <si>
    <t>传播预算:</t>
  </si>
  <si>
    <t>传统媒体</t>
  </si>
  <si>
    <t>形式</t>
  </si>
  <si>
    <t>链接</t>
  </si>
  <si>
    <t>发布时间</t>
  </si>
  <si>
    <t>效果统计</t>
  </si>
  <si>
    <t>费用统计</t>
  </si>
  <si>
    <t>央视</t>
  </si>
  <si>
    <t>采访</t>
  </si>
  <si>
    <t>xx电视台</t>
  </si>
  <si>
    <t>xx电台</t>
  </si>
  <si>
    <t>音视频</t>
  </si>
  <si>
    <t>省级纸媒</t>
  </si>
  <si>
    <t>报纸</t>
  </si>
  <si>
    <t>市级纸媒</t>
  </si>
  <si>
    <t>区域纸媒</t>
  </si>
  <si>
    <t>xx网站</t>
  </si>
  <si>
    <t>线上图文</t>
  </si>
  <si>
    <t>自媒体</t>
  </si>
  <si>
    <t>抖音</t>
  </si>
  <si>
    <t>短视频</t>
  </si>
  <si>
    <t>快手</t>
  </si>
  <si>
    <t>微信公众号</t>
  </si>
  <si>
    <t>新浪微博</t>
  </si>
  <si>
    <t>图文</t>
  </si>
  <si>
    <t>KOL</t>
  </si>
  <si>
    <t>小红书</t>
  </si>
  <si>
    <t>朋友圈广告</t>
  </si>
  <si>
    <t>图文、视频</t>
  </si>
  <si>
    <t>社群</t>
  </si>
  <si>
    <t>直播</t>
  </si>
  <si>
    <t>信息流媒体</t>
  </si>
  <si>
    <t>今日头条</t>
  </si>
  <si>
    <t>网易</t>
  </si>
  <si>
    <t>腾讯新闻</t>
  </si>
  <si>
    <t>凤凰网</t>
  </si>
  <si>
    <t>移动媒体</t>
  </si>
  <si>
    <t>电梯、大屏</t>
  </si>
  <si>
    <t>地铁、公交</t>
  </si>
  <si>
    <t>NO:20活动意见反馈表（最新版）</t>
  </si>
  <si>
    <t>项目名称</t>
  </si>
  <si>
    <t>满意</t>
  </si>
  <si>
    <t>一般</t>
  </si>
  <si>
    <t>不满意</t>
  </si>
  <si>
    <t>具体意见</t>
  </si>
  <si>
    <t>活动屏幕</t>
  </si>
  <si>
    <t>活动搭建</t>
  </si>
  <si>
    <t>场地位置交通</t>
  </si>
  <si>
    <t>灯光音响</t>
  </si>
  <si>
    <t>活动内容</t>
  </si>
  <si>
    <t>分享嘉宾</t>
  </si>
  <si>
    <t>工作人员</t>
  </si>
  <si>
    <t>活动形式</t>
  </si>
  <si>
    <t>活动礼品</t>
  </si>
  <si>
    <t>现场秩序</t>
  </si>
  <si>
    <t>氛围塑造</t>
  </si>
  <si>
    <t>活动时长</t>
  </si>
  <si>
    <t>媒体报道</t>
  </si>
  <si>
    <t>供应商评价</t>
  </si>
  <si>
    <t>其他建议</t>
  </si>
  <si>
    <t>NO21-活动费用计划与实际对比分析表（最新版）</t>
  </si>
  <si>
    <r>
      <rPr>
        <sz val="12"/>
        <color theme="1"/>
        <rFont val="微软雅黑"/>
        <family val="2"/>
        <charset val="134"/>
      </rPr>
      <t>说明：此图表主要用于对比分析活动费用计划与实际支出情况，具体包括各项费用计划与实际差异情况、各项费用占比情况。此图标适合各类活动。（所列费用项目仅供参考，</t>
    </r>
    <r>
      <rPr>
        <sz val="12"/>
        <color rgb="FF000000"/>
        <rFont val="微软雅黑"/>
        <family val="2"/>
        <charset val="134"/>
      </rPr>
      <t>表格中含自动计算公式，颜色标注部分无需录入数据）</t>
    </r>
  </si>
  <si>
    <t>计划与实际</t>
  </si>
  <si>
    <t>场地租金</t>
  </si>
  <si>
    <t>宴会/用餐</t>
  </si>
  <si>
    <t>现场设计及布置</t>
  </si>
  <si>
    <t>会议资料及用品</t>
  </si>
  <si>
    <t>设备器材租赁</t>
  </si>
  <si>
    <t>会议礼品</t>
  </si>
  <si>
    <t>影视录音速记翻译</t>
  </si>
  <si>
    <t>会议用食品、点心</t>
  </si>
  <si>
    <t>嘉宾费用</t>
  </si>
  <si>
    <t>媒体费用</t>
  </si>
  <si>
    <t>住宿费用</t>
  </si>
  <si>
    <t>交通费用</t>
  </si>
  <si>
    <t>办公费用</t>
  </si>
  <si>
    <t>其它成本</t>
  </si>
  <si>
    <t>合计               （万元）</t>
  </si>
  <si>
    <t>计划</t>
  </si>
  <si>
    <t>占比</t>
  </si>
  <si>
    <t>实际</t>
  </si>
  <si>
    <t>差异率</t>
  </si>
  <si>
    <t>排序</t>
  </si>
  <si>
    <t>活动效果分析</t>
  </si>
  <si>
    <t>营销活动</t>
  </si>
  <si>
    <t>活动经费（万）</t>
  </si>
  <si>
    <t>总访问量（批）</t>
  </si>
  <si>
    <t>总成交额（万）</t>
  </si>
  <si>
    <t>活动1</t>
  </si>
  <si>
    <t>活动2</t>
  </si>
  <si>
    <t>活动3</t>
  </si>
  <si>
    <t>活动4</t>
  </si>
  <si>
    <t>活动5</t>
  </si>
  <si>
    <t>20XX/1/1</t>
    <phoneticPr fontId="133" type="noConversion"/>
  </si>
  <si>
    <t xml:space="preserve">活动时间：   20XX年x月x日               活动地点： 深圳希尔顿酒店                     执行时长：3小时                     执行负责人：  xxx                           物料统筹： xxx                        场地统筹：xxx   </t>
    <phoneticPr fontId="133" type="noConversion"/>
  </si>
  <si>
    <t>活动倒计时1天</t>
    <phoneticPr fontId="133" type="noConversion"/>
  </si>
  <si>
    <t>活动倒计时两天</t>
    <phoneticPr fontId="133" type="noConversion"/>
  </si>
  <si>
    <t>活动开始现场执行</t>
    <phoneticPr fontId="1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</si>
</sst>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 * #,##0_ ;_ * \-#,##0_ ;_ * &quot;-&quot;_ ;_ @_ "/>
    <numFmt numFmtId="43" formatCode="_ * #,##0.00_ ;_ * \-#,##0.00_ ;_ * &quot;-&quot;??_ ;_ @_ "/>
    <numFmt numFmtId="176" formatCode="\¥\ #,##0;[Red]\-\¥\ #,##0"/>
    <numFmt numFmtId="177" formatCode="_-* #,##0.00_-;\-* #,##0.00_-;_-* &quot;-&quot;??_-;_-@_-"/>
    <numFmt numFmtId="178" formatCode="#,##0\ &quot;DM&quot;;\-#,##0\ &quot;DM&quot;"/>
    <numFmt numFmtId="179" formatCode="aaa"/>
    <numFmt numFmtId="180" formatCode="_(* #,##0_);_(* \(#,##0\);_(* &quot;-&quot;_);_(@_)"/>
    <numFmt numFmtId="181" formatCode="[$-409]d/mmm;@"/>
    <numFmt numFmtId="182" formatCode="#,##0.0_ "/>
    <numFmt numFmtId="183" formatCode="_-* #,##0_-;\-* #,##0_-;_-* &quot;-&quot;_-;_-@_-"/>
    <numFmt numFmtId="184" formatCode="&quot;US$&quot;#,##0_);[Red]\(&quot;US$&quot;#,##0\)"/>
    <numFmt numFmtId="185" formatCode="[$-F800]dddd\,\ mmmm\ dd\,\ yyyy"/>
    <numFmt numFmtId="188" formatCode="0_);[Red]\(0\)"/>
    <numFmt numFmtId="189" formatCode="#,##0;[Red]\(#,##0\)"/>
    <numFmt numFmtId="190" formatCode="_(&quot;$&quot;* #,##0.00_);_(&quot;$&quot;* \(#,##0.00\);_(&quot;$&quot;* &quot;-&quot;??_);_(@_)"/>
    <numFmt numFmtId="191" formatCode="_ &quot;₩&quot;* #,##0_ ;_ &quot;₩&quot;* &quot;₩&quot;\-#,##0_ ;_ &quot;₩&quot;* &quot;-&quot;_ ;_ @_ "/>
    <numFmt numFmtId="192" formatCode="_ * #,##0_ ;_ * &quot;₩&quot;\-#,##0_ ;_ * &quot;-&quot;_ ;_ @_ "/>
    <numFmt numFmtId="193" formatCode="_ * #,##0.00_ ;_ * &quot;₩&quot;\-#,##0.00_ ;_ * &quot;-&quot;??_ ;_ @_ "/>
    <numFmt numFmtId="194" formatCode="0.00_ "/>
    <numFmt numFmtId="195" formatCode="m&quot;月&quot;d&quot;日&quot;;@"/>
    <numFmt numFmtId="196" formatCode="_(* #,##0.00_);_(* \(#,##0.00\);_(* &quot;-&quot;??_);_(@_)"/>
    <numFmt numFmtId="197" formatCode="[$￥-804]#,##0;[$￥-804]\-#,##0"/>
    <numFmt numFmtId="198" formatCode="\¥#,##0_);[Red]\(\¥#,##0\)"/>
    <numFmt numFmtId="199" formatCode="_(&quot;RM&quot;* #,##0.00_);_(&quot;RM&quot;* \(#,##0.00\);_(&quot;RM&quot;* &quot;-&quot;??_);_(@_)"/>
    <numFmt numFmtId="200" formatCode="_(&quot;$&quot;* #,##0_);_(&quot;$&quot;* \(#,##0\);_(&quot;$&quot;* &quot;-&quot;_);_(@_)"/>
    <numFmt numFmtId="201" formatCode="00"/>
    <numFmt numFmtId="202" formatCode="_ &quot;₩&quot;* #,##0.00_ ;_ &quot;₩&quot;* &quot;₩&quot;\-#,##0.00_ ;_ &quot;₩&quot;* &quot;-&quot;??_ ;_ @_ "/>
    <numFmt numFmtId="203" formatCode="0.00_)"/>
    <numFmt numFmtId="204" formatCode="&quot;￥&quot;#,##0.00;&quot;￥&quot;\-#,##0.00"/>
  </numFmts>
  <fonts count="134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微软雅黑"/>
      <charset val="134"/>
    </font>
    <font>
      <sz val="12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0"/>
      <name val="宋体"/>
      <charset val="134"/>
      <scheme val="minor"/>
    </font>
    <font>
      <b/>
      <sz val="24"/>
      <color theme="0"/>
      <name val="微软雅黑"/>
      <charset val="134"/>
    </font>
    <font>
      <sz val="11"/>
      <color theme="1"/>
      <name val="微软雅黑"/>
      <charset val="134"/>
    </font>
    <font>
      <b/>
      <sz val="12"/>
      <color theme="8" tint="-0.249977111117893"/>
      <name val="微软雅黑"/>
      <charset val="134"/>
    </font>
    <font>
      <b/>
      <sz val="12"/>
      <color theme="0"/>
      <name val="微软雅黑"/>
      <charset val="134"/>
    </font>
    <font>
      <sz val="9"/>
      <name val="宋体"/>
      <charset val="134"/>
    </font>
    <font>
      <b/>
      <sz val="20"/>
      <color theme="1"/>
      <name val="微软雅黑"/>
      <charset val="134"/>
    </font>
    <font>
      <b/>
      <sz val="14"/>
      <name val="微软雅黑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16"/>
      <color theme="1"/>
      <name val="微软雅黑"/>
      <charset val="134"/>
    </font>
    <font>
      <b/>
      <sz val="22"/>
      <color theme="1"/>
      <name val="微软雅黑"/>
      <charset val="134"/>
    </font>
    <font>
      <b/>
      <sz val="14"/>
      <color theme="1"/>
      <name val="微软雅黑"/>
      <charset val="134"/>
    </font>
    <font>
      <sz val="12"/>
      <color theme="1"/>
      <name val="Calibri"/>
      <family val="2"/>
    </font>
    <font>
      <b/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9"/>
      <name val="Geneva"/>
      <family val="1"/>
    </font>
    <font>
      <b/>
      <sz val="11"/>
      <color theme="1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2"/>
      <name val="Geneva"/>
      <family val="1"/>
    </font>
    <font>
      <b/>
      <sz val="9"/>
      <name val="Geneva"/>
      <family val="1"/>
    </font>
    <font>
      <b/>
      <sz val="11"/>
      <name val="Geneva"/>
      <family val="1"/>
    </font>
    <font>
      <sz val="11"/>
      <name val="Geneva"/>
      <family val="1"/>
    </font>
    <font>
      <b/>
      <sz val="12"/>
      <color indexed="8"/>
      <name val="微软雅黑"/>
      <family val="2"/>
      <charset val="134"/>
    </font>
    <font>
      <b/>
      <sz val="20"/>
      <color rgb="FF2B7787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0"/>
      <color theme="1" tint="0.34998626667073579"/>
      <name val="微软雅黑"/>
      <family val="2"/>
      <charset val="134"/>
    </font>
    <font>
      <sz val="10"/>
      <color theme="1" tint="0.249977111117893"/>
      <name val="微软雅黑"/>
      <family val="2"/>
      <charset val="134"/>
    </font>
    <font>
      <sz val="14"/>
      <name val="微软雅黑"/>
      <family val="2"/>
      <charset val="134"/>
    </font>
    <font>
      <sz val="12"/>
      <color theme="0"/>
      <name val="微软雅黑"/>
      <family val="2"/>
      <charset val="134"/>
    </font>
    <font>
      <sz val="24"/>
      <color theme="0"/>
      <name val="微软雅黑"/>
      <family val="2"/>
      <charset val="134"/>
    </font>
    <font>
      <sz val="22"/>
      <name val="微软雅黑"/>
      <family val="2"/>
      <charset val="134"/>
    </font>
    <font>
      <sz val="12"/>
      <color theme="9"/>
      <name val="微软雅黑"/>
      <family val="2"/>
      <charset val="134"/>
    </font>
    <font>
      <sz val="16"/>
      <color theme="1"/>
      <name val="微软雅黑"/>
      <family val="2"/>
      <charset val="134"/>
    </font>
    <font>
      <b/>
      <sz val="20"/>
      <color theme="1" tint="4.9989318521683403E-2"/>
      <name val="微软雅黑"/>
      <family val="2"/>
      <charset val="134"/>
    </font>
    <font>
      <b/>
      <sz val="14"/>
      <color theme="0"/>
      <name val="微软雅黑"/>
      <family val="2"/>
      <charset val="134"/>
    </font>
    <font>
      <b/>
      <sz val="16"/>
      <color theme="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u/>
      <sz val="12"/>
      <name val="微软雅黑"/>
      <family val="2"/>
      <charset val="134"/>
    </font>
    <font>
      <sz val="10"/>
      <color rgb="FFFFFFFF"/>
      <name val="微软雅黑"/>
      <family val="2"/>
      <charset val="134"/>
    </font>
    <font>
      <sz val="10"/>
      <name val="微软雅黑"/>
      <family val="2"/>
      <charset val="134"/>
    </font>
    <font>
      <sz val="12"/>
      <color indexed="0"/>
      <name val="微软雅黑"/>
      <family val="2"/>
      <charset val="134"/>
    </font>
    <font>
      <sz val="12"/>
      <color indexed="40"/>
      <name val="微软雅黑"/>
      <family val="2"/>
      <charset val="134"/>
    </font>
    <font>
      <sz val="9"/>
      <name val="微软雅黑"/>
      <family val="2"/>
      <charset val="134"/>
    </font>
    <font>
      <sz val="20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微软雅黑"/>
      <family val="2"/>
      <charset val="134"/>
    </font>
    <font>
      <sz val="9"/>
      <color indexed="9"/>
      <name val="Microsoft YaHei"/>
      <charset val="134"/>
    </font>
    <font>
      <sz val="9"/>
      <name val="Microsoft YaHei"/>
      <charset val="134"/>
    </font>
    <font>
      <sz val="9"/>
      <color theme="1"/>
      <name val="Microsoft YaHei"/>
      <charset val="134"/>
    </font>
    <font>
      <b/>
      <sz val="16"/>
      <color rgb="FF000000"/>
      <name val="微软雅黑"/>
      <family val="2"/>
      <charset val="134"/>
    </font>
    <font>
      <b/>
      <sz val="18"/>
      <name val="微软雅黑"/>
      <family val="2"/>
      <charset val="134"/>
    </font>
    <font>
      <sz val="12"/>
      <color rgb="FFD66612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2"/>
      <color theme="9" tint="-0.249977111117893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10"/>
      <color indexed="8"/>
      <name val="微软雅黑"/>
      <family val="2"/>
      <charset val="134"/>
    </font>
    <font>
      <b/>
      <sz val="20"/>
      <color rgb="FF000000"/>
      <name val="微软雅黑"/>
      <family val="2"/>
      <charset val="134"/>
    </font>
    <font>
      <b/>
      <sz val="12"/>
      <color indexed="9"/>
      <name val="微软雅黑"/>
      <family val="2"/>
      <charset val="134"/>
    </font>
    <font>
      <sz val="14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2"/>
      <color rgb="FFFF0000"/>
      <name val="微软雅黑"/>
      <family val="2"/>
      <charset val="134"/>
    </font>
    <font>
      <b/>
      <sz val="12"/>
      <color rgb="FFFF0000"/>
      <name val="宋体"/>
      <family val="3"/>
      <charset val="134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 New Roman"/>
      <family val="1"/>
    </font>
    <font>
      <b/>
      <sz val="11"/>
      <color indexed="56"/>
      <name val="Calibri"/>
      <family val="2"/>
    </font>
    <font>
      <sz val="12"/>
      <name val="바탕체"/>
      <charset val="129"/>
    </font>
    <font>
      <b/>
      <sz val="12"/>
      <name val="Helv"/>
      <family val="2"/>
    </font>
    <font>
      <sz val="11"/>
      <name val="돋움"/>
      <charset val="129"/>
    </font>
    <font>
      <b/>
      <sz val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2"/>
      <name val="官帕眉"/>
      <charset val="129"/>
    </font>
    <font>
      <sz val="10"/>
      <name val="Geneva"/>
      <family val="1"/>
    </font>
    <font>
      <u/>
      <sz val="11"/>
      <color indexed="36"/>
      <name val="μ¸¿o"/>
      <charset val="129"/>
    </font>
    <font>
      <b/>
      <sz val="11"/>
      <color indexed="52"/>
      <name val="Calibri"/>
      <family val="2"/>
    </font>
    <font>
      <u/>
      <sz val="10.199999999999999"/>
      <color indexed="12"/>
      <name val="宋体"/>
      <family val="3"/>
      <charset val="134"/>
    </font>
    <font>
      <sz val="8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u/>
      <sz val="12"/>
      <color indexed="36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돋움"/>
      <charset val="129"/>
    </font>
    <font>
      <sz val="11"/>
      <color indexed="17"/>
      <name val="Calibri"/>
      <family val="2"/>
    </font>
    <font>
      <u/>
      <sz val="11"/>
      <color indexed="30"/>
      <name val="Calibri"/>
      <family val="2"/>
    </font>
    <font>
      <sz val="10"/>
      <name val="MS Sans Serif"/>
      <family val="1"/>
    </font>
    <font>
      <u/>
      <sz val="11"/>
      <color indexed="12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name val="굴림체"/>
      <charset val="129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b/>
      <sz val="11"/>
      <name val="Helv"/>
      <family val="2"/>
    </font>
    <font>
      <b/>
      <sz val="15"/>
      <color indexed="56"/>
      <name val="Calibri"/>
      <family val="2"/>
    </font>
    <font>
      <u/>
      <sz val="11"/>
      <color indexed="12"/>
      <name val="μ¸¿o"/>
      <charset val="129"/>
    </font>
    <font>
      <b/>
      <sz val="13"/>
      <color indexed="56"/>
      <name val="Calibri"/>
      <family val="2"/>
    </font>
    <font>
      <sz val="11"/>
      <color indexed="52"/>
      <name val="Calibri"/>
      <family val="2"/>
    </font>
    <font>
      <b/>
      <i/>
      <sz val="16"/>
      <name val="Helv"/>
      <family val="2"/>
    </font>
    <font>
      <b/>
      <sz val="10"/>
      <name val="Helv"/>
      <family val="2"/>
    </font>
    <font>
      <b/>
      <sz val="18"/>
      <color indexed="56"/>
      <name val="Cambria"/>
      <family val="1"/>
    </font>
    <font>
      <sz val="11"/>
      <color indexed="8"/>
      <name val="宋体"/>
      <family val="3"/>
      <charset val="134"/>
    </font>
    <font>
      <b/>
      <sz val="11"/>
      <color indexed="9"/>
      <name val="Calibri"/>
      <family val="2"/>
    </font>
    <font>
      <sz val="11"/>
      <name val="Arial"/>
      <family val="2"/>
    </font>
    <font>
      <sz val="12"/>
      <name val="新細明體"/>
      <charset val="136"/>
    </font>
    <font>
      <b/>
      <sz val="13"/>
      <color theme="1" tint="0.24994659260841701"/>
      <name val="宋体"/>
      <family val="3"/>
      <charset val="134"/>
      <scheme val="major"/>
    </font>
    <font>
      <sz val="10"/>
      <name val="Helv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1"/>
      <name val="蹈框"/>
      <charset val="129"/>
    </font>
    <font>
      <sz val="12"/>
      <name val="宋体"/>
      <family val="3"/>
      <charset val="134"/>
    </font>
    <font>
      <sz val="12"/>
      <color theme="1"/>
      <name val="微软雅黑"/>
      <family val="2"/>
      <charset val="134"/>
    </font>
    <font>
      <sz val="12"/>
      <color rgb="FFFF0000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9"/>
      <name val="宋体"/>
      <family val="3"/>
      <charset val="134"/>
    </font>
  </fonts>
  <fills count="8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1869B"/>
        <bgColor indexed="64"/>
      </patternFill>
    </fill>
    <fill>
      <patternFill patternType="solid">
        <fgColor rgb="FFDFF2F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3999145481734672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F00"/>
        <bgColor indexed="64"/>
      </patternFill>
    </fill>
    <fill>
      <patternFill patternType="solid">
        <fgColor rgb="FFFF3D00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3D00"/>
        <bgColor rgb="FF000000"/>
      </patternFill>
    </fill>
    <fill>
      <patternFill patternType="solid">
        <fgColor theme="7" tint="0.39991454817346722"/>
        <bgColor rgb="FF000000"/>
      </patternFill>
    </fill>
    <fill>
      <patternFill patternType="solid">
        <fgColor theme="6" tint="0.39991454817346722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</fills>
  <borders count="1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rgb="FF46AEC4"/>
      </left>
      <right/>
      <top style="thin">
        <color rgb="FF46AEC4"/>
      </top>
      <bottom/>
      <diagonal/>
    </border>
    <border>
      <left/>
      <right/>
      <top style="thin">
        <color rgb="FF46AEC4"/>
      </top>
      <bottom/>
      <diagonal/>
    </border>
    <border>
      <left/>
      <right style="thin">
        <color rgb="FF46AEC4"/>
      </right>
      <top style="thin">
        <color rgb="FF46AEC4"/>
      </top>
      <bottom/>
      <diagonal/>
    </border>
    <border>
      <left style="thin">
        <color rgb="FF46AEC4"/>
      </left>
      <right/>
      <top/>
      <bottom/>
      <diagonal/>
    </border>
    <border>
      <left/>
      <right style="thin">
        <color rgb="FF46AEC4"/>
      </right>
      <top/>
      <bottom/>
      <diagonal/>
    </border>
    <border>
      <left style="thin">
        <color rgb="FF46AEC4"/>
      </left>
      <right style="thin">
        <color rgb="FF46AEC4"/>
      </right>
      <top style="thin">
        <color rgb="FF46AEC4"/>
      </top>
      <bottom style="thin">
        <color rgb="FF46AEC4"/>
      </bottom>
      <diagonal/>
    </border>
    <border>
      <left style="thin">
        <color rgb="FF46AEC4"/>
      </left>
      <right/>
      <top/>
      <bottom style="thin">
        <color rgb="FF46AEC4"/>
      </bottom>
      <diagonal/>
    </border>
    <border>
      <left/>
      <right/>
      <top/>
      <bottom style="thin">
        <color rgb="FF46AEC4"/>
      </bottom>
      <diagonal/>
    </border>
    <border>
      <left/>
      <right style="thin">
        <color rgb="FF46AEC4"/>
      </right>
      <top/>
      <bottom style="thin">
        <color rgb="FF46AEC4"/>
      </bottom>
      <diagonal/>
    </border>
    <border>
      <left style="medium">
        <color theme="1" tint="0.1499679555650502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1" tint="0.1499679555650502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 tint="0.14996795556505021"/>
      </left>
      <right style="thin">
        <color theme="0" tint="-0.34998626667073579"/>
      </right>
      <top style="thin">
        <color theme="0" tint="-0.34998626667073579"/>
      </top>
      <bottom style="medium">
        <color theme="1" tint="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 tint="0.1499679555650502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 tint="0.14996795556505021"/>
      </right>
      <top/>
      <bottom/>
      <diagonal/>
    </border>
    <border>
      <left style="thin">
        <color theme="0" tint="-0.34998626667073579"/>
      </left>
      <right style="medium">
        <color theme="1" tint="0.1499679555650502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 tint="0.149967955565050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 tint="0.14996795556505021"/>
      </right>
      <top style="thin">
        <color theme="0" tint="-0.34998626667073579"/>
      </top>
      <bottom style="medium">
        <color theme="1" tint="0.1499679555650502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7">
    <xf numFmtId="185" fontId="0" fillId="0" borderId="0"/>
    <xf numFmtId="0" fontId="81" fillId="0" borderId="0" applyNumberFormat="0"/>
    <xf numFmtId="0" fontId="127" fillId="0" borderId="0">
      <alignment vertical="center"/>
    </xf>
    <xf numFmtId="181" fontId="81" fillId="0" borderId="0"/>
    <xf numFmtId="0" fontId="93" fillId="0" borderId="0" applyNumberFormat="0" applyFill="0" applyBorder="0" applyAlignment="0" applyProtection="0">
      <alignment vertical="top"/>
      <protection locked="0"/>
    </xf>
    <xf numFmtId="0" fontId="127" fillId="0" borderId="0"/>
    <xf numFmtId="0" fontId="1" fillId="0" borderId="0">
      <alignment vertical="center"/>
    </xf>
    <xf numFmtId="181" fontId="89" fillId="0" borderId="0" applyProtection="0"/>
    <xf numFmtId="0" fontId="85" fillId="0" borderId="0"/>
    <xf numFmtId="197" fontId="127" fillId="0" borderId="0"/>
    <xf numFmtId="185" fontId="127" fillId="0" borderId="0"/>
    <xf numFmtId="185" fontId="81" fillId="0" borderId="0"/>
    <xf numFmtId="0" fontId="85" fillId="0" borderId="0"/>
    <xf numFmtId="181" fontId="97" fillId="64" borderId="136" applyNumberFormat="0" applyAlignment="0" applyProtection="0">
      <alignment vertical="center"/>
    </xf>
    <xf numFmtId="0" fontId="85" fillId="0" borderId="0"/>
    <xf numFmtId="181" fontId="82" fillId="0" borderId="134" applyNumberFormat="0" applyFill="0" applyAlignment="0" applyProtection="0">
      <alignment vertical="center"/>
    </xf>
    <xf numFmtId="192" fontId="91" fillId="0" borderId="0" applyFont="0" applyFill="0" applyBorder="0" applyAlignment="0" applyProtection="0"/>
    <xf numFmtId="0" fontId="85" fillId="0" borderId="0"/>
    <xf numFmtId="181" fontId="78" fillId="61" borderId="0" applyNumberFormat="0" applyBorder="0" applyAlignment="0" applyProtection="0">
      <alignment vertical="center"/>
    </xf>
    <xf numFmtId="0" fontId="81" fillId="0" borderId="0"/>
    <xf numFmtId="185" fontId="105" fillId="0" borderId="0" applyNumberFormat="0" applyFill="0" applyBorder="0" applyAlignment="0" applyProtection="0">
      <alignment vertical="top"/>
      <protection locked="0"/>
    </xf>
    <xf numFmtId="185" fontId="103" fillId="0" borderId="0" applyNumberFormat="0" applyFill="0" applyBorder="0" applyAlignment="0" applyProtection="0">
      <alignment vertical="center"/>
    </xf>
    <xf numFmtId="189" fontId="107" fillId="0" borderId="0" applyFont="0" applyFill="0" applyBorder="0" applyAlignment="0" applyProtection="0"/>
    <xf numFmtId="181" fontId="81" fillId="0" borderId="0"/>
    <xf numFmtId="190" fontId="81" fillId="0" borderId="0" applyFont="0" applyFill="0" applyBorder="0" applyAlignment="0" applyProtection="0"/>
    <xf numFmtId="181" fontId="92" fillId="0" borderId="0"/>
    <xf numFmtId="181" fontId="102" fillId="74" borderId="0" applyNumberFormat="0" applyBorder="0" applyAlignment="0" applyProtection="0">
      <alignment vertical="center"/>
    </xf>
    <xf numFmtId="181" fontId="127" fillId="0" borderId="0"/>
    <xf numFmtId="181" fontId="99" fillId="0" borderId="0"/>
    <xf numFmtId="181" fontId="79" fillId="0" borderId="133" applyNumberFormat="0" applyFill="0" applyAlignment="0" applyProtection="0">
      <alignment vertical="center"/>
    </xf>
    <xf numFmtId="185" fontId="127" fillId="0" borderId="0"/>
    <xf numFmtId="38" fontId="96" fillId="20" borderId="0" applyNumberFormat="0" applyBorder="0" applyAlignment="0" applyProtection="0"/>
    <xf numFmtId="181" fontId="81" fillId="0" borderId="0"/>
    <xf numFmtId="181" fontId="78" fillId="68" borderId="0" applyNumberFormat="0" applyBorder="0" applyAlignment="0" applyProtection="0">
      <alignment vertical="center"/>
    </xf>
    <xf numFmtId="181" fontId="80" fillId="62" borderId="0" applyNumberFormat="0" applyBorder="0" applyAlignment="0" applyProtection="0">
      <alignment vertical="center"/>
    </xf>
    <xf numFmtId="0" fontId="81" fillId="0" borderId="0"/>
    <xf numFmtId="181" fontId="98" fillId="0" borderId="0" applyNumberFormat="0" applyFill="0" applyBorder="0" applyAlignment="0" applyProtection="0">
      <alignment vertical="center"/>
    </xf>
    <xf numFmtId="181" fontId="80" fillId="77" borderId="0" applyNumberFormat="0" applyBorder="0" applyAlignment="0" applyProtection="0">
      <alignment vertical="center"/>
    </xf>
    <xf numFmtId="0" fontId="85" fillId="0" borderId="0"/>
    <xf numFmtId="196" fontId="81" fillId="0" borderId="0" applyFont="0" applyFill="0" applyBorder="0" applyAlignment="0" applyProtection="0"/>
    <xf numFmtId="181" fontId="127" fillId="0" borderId="0"/>
    <xf numFmtId="0" fontId="74" fillId="0" borderId="0"/>
    <xf numFmtId="0" fontId="85" fillId="0" borderId="0"/>
    <xf numFmtId="181" fontId="87" fillId="61" borderId="0" applyNumberFormat="0" applyBorder="0" applyAlignment="0" applyProtection="0">
      <alignment vertical="center"/>
    </xf>
    <xf numFmtId="181" fontId="127" fillId="0" borderId="0"/>
    <xf numFmtId="181" fontId="81" fillId="0" borderId="0"/>
    <xf numFmtId="0" fontId="85" fillId="0" borderId="0"/>
    <xf numFmtId="185" fontId="92" fillId="0" borderId="0"/>
    <xf numFmtId="181" fontId="90" fillId="0" borderId="0" applyNumberFormat="0" applyFill="0" applyBorder="0" applyAlignment="0" applyProtection="0">
      <alignment vertical="center"/>
    </xf>
    <xf numFmtId="185" fontId="127" fillId="0" borderId="0"/>
    <xf numFmtId="181" fontId="80" fillId="70" borderId="0" applyNumberFormat="0" applyBorder="0" applyAlignment="0" applyProtection="0">
      <alignment vertical="center"/>
    </xf>
    <xf numFmtId="0" fontId="85" fillId="0" borderId="0"/>
    <xf numFmtId="0" fontId="84" fillId="0" borderId="0">
      <alignment horizontal="left"/>
    </xf>
    <xf numFmtId="181" fontId="78" fillId="73" borderId="0" applyNumberFormat="0" applyBorder="0" applyAlignment="0" applyProtection="0">
      <alignment vertical="center"/>
    </xf>
    <xf numFmtId="203" fontId="115" fillId="0" borderId="0"/>
    <xf numFmtId="0" fontId="85" fillId="0" borderId="0"/>
    <xf numFmtId="200" fontId="89" fillId="0" borderId="0" applyFont="0" applyFill="0" applyBorder="0" applyAlignment="0" applyProtection="0"/>
    <xf numFmtId="181" fontId="80" fillId="75" borderId="0" applyNumberFormat="0" applyBorder="0" applyAlignment="0" applyProtection="0">
      <alignment vertical="center"/>
    </xf>
    <xf numFmtId="0" fontId="85" fillId="0" borderId="0"/>
    <xf numFmtId="181" fontId="80" fillId="80" borderId="0" applyNumberFormat="0" applyBorder="0" applyAlignment="0" applyProtection="0">
      <alignment vertical="center"/>
    </xf>
    <xf numFmtId="41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81" fontId="89" fillId="0" borderId="0"/>
    <xf numFmtId="181" fontId="1" fillId="0" borderId="0">
      <alignment vertical="center"/>
    </xf>
    <xf numFmtId="185" fontId="92" fillId="0" borderId="0"/>
    <xf numFmtId="0" fontId="85" fillId="0" borderId="0"/>
    <xf numFmtId="193" fontId="91" fillId="0" borderId="0" applyFont="0" applyFill="0" applyBorder="0" applyAlignment="0" applyProtection="0"/>
    <xf numFmtId="181" fontId="92" fillId="0" borderId="0"/>
    <xf numFmtId="181" fontId="89" fillId="0" borderId="0"/>
    <xf numFmtId="181" fontId="80" fillId="66" borderId="0" applyNumberFormat="0" applyBorder="0" applyAlignment="0" applyProtection="0">
      <alignment vertical="center"/>
    </xf>
    <xf numFmtId="181" fontId="1" fillId="0" borderId="0">
      <alignment vertical="center"/>
    </xf>
    <xf numFmtId="0" fontId="85" fillId="0" borderId="0"/>
    <xf numFmtId="191" fontId="91" fillId="0" borderId="0" applyFont="0" applyFill="0" applyBorder="0" applyAlignment="0" applyProtection="0"/>
    <xf numFmtId="0" fontId="101" fillId="0" borderId="0"/>
    <xf numFmtId="10" fontId="96" fillId="20" borderId="1" applyNumberFormat="0" applyBorder="0" applyAlignment="0" applyProtection="0"/>
    <xf numFmtId="0" fontId="85" fillId="0" borderId="0"/>
    <xf numFmtId="185" fontId="81" fillId="0" borderId="0"/>
    <xf numFmtId="0" fontId="85" fillId="0" borderId="0" applyFont="0" applyFill="0" applyBorder="0" applyAlignment="0" applyProtection="0"/>
    <xf numFmtId="0" fontId="85" fillId="0" borderId="0"/>
    <xf numFmtId="185" fontId="118" fillId="73" borderId="0" applyNumberFormat="0" applyBorder="0" applyAlignment="0" applyProtection="0">
      <alignment vertical="center"/>
    </xf>
    <xf numFmtId="185" fontId="1" fillId="0" borderId="0">
      <alignment vertical="center"/>
    </xf>
    <xf numFmtId="0" fontId="85" fillId="0" borderId="0"/>
    <xf numFmtId="0" fontId="85" fillId="0" borderId="0"/>
    <xf numFmtId="181" fontId="119" fillId="82" borderId="141" applyNumberFormat="0" applyAlignment="0" applyProtection="0">
      <alignment vertical="center"/>
    </xf>
    <xf numFmtId="0" fontId="24" fillId="0" borderId="0"/>
    <xf numFmtId="181" fontId="1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122" fillId="0" borderId="0" applyFill="0" applyBorder="0" applyProtection="0">
      <alignment horizontal="left"/>
    </xf>
    <xf numFmtId="200" fontId="81" fillId="0" borderId="0" applyFont="0" applyFill="0" applyBorder="0" applyAlignment="0" applyProtection="0"/>
    <xf numFmtId="0" fontId="83" fillId="0" borderId="0"/>
    <xf numFmtId="181" fontId="24" fillId="0" borderId="0"/>
    <xf numFmtId="185" fontId="89" fillId="0" borderId="0"/>
    <xf numFmtId="0" fontId="85" fillId="0" borderId="0"/>
    <xf numFmtId="181" fontId="80" fillId="79" borderId="0" applyNumberFormat="0" applyBorder="0" applyAlignment="0" applyProtection="0">
      <alignment vertical="center"/>
    </xf>
    <xf numFmtId="178" fontId="85" fillId="0" borderId="0">
      <alignment horizontal="center"/>
    </xf>
    <xf numFmtId="0" fontId="11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181" fontId="80" fillId="79" borderId="0" applyNumberFormat="0" applyBorder="0" applyAlignment="0" applyProtection="0">
      <alignment vertical="center"/>
    </xf>
    <xf numFmtId="181" fontId="94" fillId="71" borderId="136" applyNumberFormat="0" applyAlignment="0" applyProtection="0">
      <alignment vertical="center"/>
    </xf>
    <xf numFmtId="181" fontId="100" fillId="0" borderId="0" applyNumberFormat="0" applyFill="0" applyBorder="0" applyAlignment="0" applyProtection="0">
      <alignment vertical="top"/>
      <protection locked="0"/>
    </xf>
    <xf numFmtId="185" fontId="127" fillId="0" borderId="0">
      <alignment vertical="center"/>
    </xf>
    <xf numFmtId="181" fontId="78" fillId="72" borderId="0" applyNumberFormat="0" applyBorder="0" applyAlignment="0" applyProtection="0">
      <alignment vertical="center"/>
    </xf>
    <xf numFmtId="181" fontId="89" fillId="0" borderId="0"/>
    <xf numFmtId="181" fontId="80" fillId="65" borderId="0" applyNumberFormat="0" applyBorder="0" applyAlignment="0" applyProtection="0">
      <alignment vertical="center"/>
    </xf>
    <xf numFmtId="185" fontId="1" fillId="0" borderId="0"/>
    <xf numFmtId="0" fontId="116" fillId="0" borderId="0"/>
    <xf numFmtId="0" fontId="85" fillId="0" borderId="0"/>
    <xf numFmtId="0" fontId="1" fillId="0" borderId="0">
      <alignment vertical="center"/>
    </xf>
    <xf numFmtId="181" fontId="80" fillId="81" borderId="0" applyNumberFormat="0" applyBorder="0" applyAlignment="0" applyProtection="0">
      <alignment vertical="center"/>
    </xf>
    <xf numFmtId="181" fontId="1" fillId="0" borderId="0">
      <alignment vertical="center"/>
    </xf>
    <xf numFmtId="43" fontId="127" fillId="0" borderId="0" applyFont="0" applyFill="0" applyBorder="0" applyAlignment="0" applyProtection="0"/>
    <xf numFmtId="0" fontId="121" fillId="0" borderId="0"/>
    <xf numFmtId="0" fontId="24" fillId="0" borderId="0"/>
    <xf numFmtId="0" fontId="85" fillId="0" borderId="0"/>
    <xf numFmtId="185" fontId="81" fillId="0" borderId="0"/>
    <xf numFmtId="181" fontId="80" fillId="66" borderId="0" applyNumberFormat="0" applyBorder="0" applyAlignment="0" applyProtection="0">
      <alignment vertical="center"/>
    </xf>
    <xf numFmtId="0" fontId="86" fillId="0" borderId="135" applyNumberFormat="0" applyAlignment="0" applyProtection="0">
      <alignment horizontal="left" vertical="center"/>
    </xf>
    <xf numFmtId="181" fontId="111" fillId="0" borderId="138" applyNumberFormat="0" applyFill="0" applyAlignment="0" applyProtection="0">
      <alignment vertical="center"/>
    </xf>
    <xf numFmtId="181" fontId="113" fillId="0" borderId="139" applyNumberFormat="0" applyFill="0" applyAlignment="0" applyProtection="0">
      <alignment vertical="center"/>
    </xf>
    <xf numFmtId="181" fontId="82" fillId="0" borderId="0" applyNumberFormat="0" applyFill="0" applyBorder="0" applyAlignment="0" applyProtection="0">
      <alignment vertical="center"/>
    </xf>
    <xf numFmtId="0" fontId="85" fillId="0" borderId="0"/>
    <xf numFmtId="181" fontId="114" fillId="0" borderId="140" applyNumberFormat="0" applyFill="0" applyAlignment="0" applyProtection="0">
      <alignment vertical="center"/>
    </xf>
    <xf numFmtId="38" fontId="104" fillId="0" borderId="0" applyFont="0" applyFill="0" applyBorder="0" applyAlignment="0" applyProtection="0"/>
    <xf numFmtId="190" fontId="89" fillId="0" borderId="0" applyFont="0" applyFill="0" applyBorder="0" applyAlignment="0" applyProtection="0"/>
    <xf numFmtId="40" fontId="104" fillId="0" borderId="0" applyFont="0" applyFill="0" applyBorder="0" applyAlignment="0" applyProtection="0"/>
    <xf numFmtId="181" fontId="88" fillId="69" borderId="0" applyNumberFormat="0" applyBorder="0" applyAlignment="0" applyProtection="0">
      <alignment vertical="center"/>
    </xf>
    <xf numFmtId="185" fontId="118" fillId="0" borderId="0">
      <alignment vertical="center"/>
    </xf>
    <xf numFmtId="185" fontId="1" fillId="0" borderId="0">
      <alignment vertical="center"/>
    </xf>
    <xf numFmtId="181" fontId="100" fillId="0" borderId="0" applyNumberFormat="0" applyFill="0" applyBorder="0" applyAlignment="0" applyProtection="0">
      <alignment vertical="top"/>
      <protection locked="0"/>
    </xf>
    <xf numFmtId="185" fontId="108" fillId="63" borderId="0" applyNumberFormat="0" applyBorder="0" applyAlignment="0" applyProtection="0">
      <alignment vertical="center"/>
    </xf>
    <xf numFmtId="181" fontId="120" fillId="0" borderId="0"/>
    <xf numFmtId="181" fontId="127" fillId="0" borderId="0"/>
    <xf numFmtId="0" fontId="91" fillId="0" borderId="0"/>
    <xf numFmtId="0" fontId="86" fillId="0" borderId="13">
      <alignment horizontal="left" vertical="center"/>
    </xf>
    <xf numFmtId="181" fontId="127" fillId="78" borderId="137" applyNumberFormat="0" applyFont="0" applyAlignment="0" applyProtection="0">
      <alignment vertical="center"/>
    </xf>
    <xf numFmtId="0" fontId="110" fillId="0" borderId="116"/>
    <xf numFmtId="185" fontId="1" fillId="0" borderId="0"/>
    <xf numFmtId="10" fontId="89" fillId="0" borderId="0" applyFont="0" applyFill="0" applyBorder="0" applyAlignment="0" applyProtection="0"/>
    <xf numFmtId="181" fontId="125" fillId="0" borderId="0" applyNumberFormat="0" applyFill="0" applyBorder="0" applyAlignment="0" applyProtection="0">
      <alignment vertical="top"/>
      <protection locked="0"/>
    </xf>
    <xf numFmtId="185" fontId="92" fillId="0" borderId="0"/>
    <xf numFmtId="181" fontId="127" fillId="0" borderId="0"/>
    <xf numFmtId="181" fontId="95" fillId="0" borderId="0" applyNumberFormat="0" applyFill="0" applyBorder="0" applyAlignment="0" applyProtection="0">
      <alignment vertical="top"/>
      <protection locked="0"/>
    </xf>
    <xf numFmtId="181" fontId="127" fillId="0" borderId="0"/>
    <xf numFmtId="0" fontId="24" fillId="0" borderId="0"/>
    <xf numFmtId="181" fontId="1" fillId="0" borderId="0"/>
    <xf numFmtId="0" fontId="24" fillId="0" borderId="0"/>
    <xf numFmtId="181" fontId="127" fillId="0" borderId="0">
      <alignment vertical="center"/>
    </xf>
    <xf numFmtId="0" fontId="24" fillId="0" borderId="0"/>
    <xf numFmtId="0" fontId="1" fillId="0" borderId="0"/>
    <xf numFmtId="185" fontId="81" fillId="0" borderId="0"/>
    <xf numFmtId="181" fontId="117" fillId="0" borderId="0" applyNumberFormat="0" applyFill="0" applyBorder="0" applyAlignment="0" applyProtection="0">
      <alignment vertical="center"/>
    </xf>
    <xf numFmtId="181" fontId="127" fillId="0" borderId="0" applyProtection="0"/>
    <xf numFmtId="197" fontId="81" fillId="0" borderId="0"/>
    <xf numFmtId="181" fontId="127" fillId="0" borderId="0"/>
    <xf numFmtId="0" fontId="101" fillId="0" borderId="0"/>
    <xf numFmtId="181" fontId="1" fillId="0" borderId="0">
      <alignment vertical="center"/>
    </xf>
    <xf numFmtId="185" fontId="81" fillId="0" borderId="0"/>
    <xf numFmtId="181" fontId="78" fillId="64" borderId="0" applyNumberFormat="0" applyBorder="0" applyAlignment="0" applyProtection="0">
      <alignment vertical="center"/>
    </xf>
    <xf numFmtId="0" fontId="1" fillId="0" borderId="0"/>
    <xf numFmtId="181" fontId="78" fillId="84" borderId="0" applyNumberFormat="0" applyBorder="0" applyAlignment="0" applyProtection="0">
      <alignment vertical="center"/>
    </xf>
    <xf numFmtId="181" fontId="123" fillId="0" borderId="0"/>
    <xf numFmtId="181" fontId="80" fillId="76" borderId="0" applyNumberFormat="0" applyBorder="0" applyAlignment="0" applyProtection="0">
      <alignment vertical="center"/>
    </xf>
    <xf numFmtId="0" fontId="127" fillId="0" borderId="0"/>
    <xf numFmtId="177" fontId="126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123" fillId="0" borderId="0"/>
    <xf numFmtId="0" fontId="85" fillId="0" borderId="0" applyFont="0" applyFill="0" applyBorder="0" applyAlignment="0" applyProtection="0"/>
    <xf numFmtId="183" fontId="126" fillId="0" borderId="0" applyFont="0" applyFill="0" applyBorder="0" applyAlignment="0" applyProtection="0"/>
    <xf numFmtId="181" fontId="78" fillId="73" borderId="0" applyNumberFormat="0" applyBorder="0" applyAlignment="0" applyProtection="0">
      <alignment vertical="center"/>
    </xf>
    <xf numFmtId="181" fontId="78" fillId="83" borderId="0" applyNumberFormat="0" applyBorder="0" applyAlignment="0" applyProtection="0">
      <alignment vertical="center"/>
    </xf>
    <xf numFmtId="181" fontId="127" fillId="0" borderId="0"/>
    <xf numFmtId="180" fontId="81" fillId="0" borderId="0" applyFont="0" applyFill="0" applyBorder="0" applyAlignment="0" applyProtection="0"/>
    <xf numFmtId="181" fontId="78" fillId="74" borderId="0" applyNumberFormat="0" applyBorder="0" applyAlignment="0" applyProtection="0">
      <alignment vertical="center"/>
    </xf>
    <xf numFmtId="195" fontId="127" fillId="0" borderId="0" applyNumberFormat="0" applyBorder="0" applyAlignment="0" applyProtection="0">
      <alignment vertical="center"/>
    </xf>
    <xf numFmtId="0" fontId="83" fillId="0" borderId="0" applyFont="0" applyFill="0" applyBorder="0" applyAlignment="0" applyProtection="0"/>
    <xf numFmtId="0" fontId="1" fillId="0" borderId="0"/>
    <xf numFmtId="0" fontId="85" fillId="0" borderId="0"/>
    <xf numFmtId="181" fontId="78" fillId="70" borderId="0" applyNumberFormat="0" applyBorder="0" applyAlignment="0" applyProtection="0">
      <alignment vertical="center"/>
    </xf>
    <xf numFmtId="0" fontId="13" fillId="0" borderId="0">
      <alignment vertical="center"/>
    </xf>
    <xf numFmtId="199" fontId="85" fillId="0" borderId="0" applyFont="0" applyFill="0" applyBorder="0" applyAlignment="0" applyProtection="0"/>
    <xf numFmtId="185" fontId="127" fillId="0" borderId="0"/>
    <xf numFmtId="0" fontId="85" fillId="0" borderId="0"/>
    <xf numFmtId="181" fontId="81" fillId="0" borderId="0"/>
    <xf numFmtId="0" fontId="85" fillId="0" borderId="0"/>
    <xf numFmtId="181" fontId="78" fillId="81" borderId="0" applyNumberFormat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top"/>
      <protection locked="0"/>
    </xf>
    <xf numFmtId="181" fontId="100" fillId="0" borderId="0" applyNumberFormat="0" applyFill="0" applyBorder="0" applyAlignment="0" applyProtection="0">
      <alignment vertical="top"/>
      <protection locked="0"/>
    </xf>
    <xf numFmtId="0" fontId="83" fillId="0" borderId="0"/>
    <xf numFmtId="197" fontId="81" fillId="0" borderId="0"/>
    <xf numFmtId="202" fontId="91" fillId="0" borderId="0" applyFont="0" applyFill="0" applyBorder="0" applyAlignment="0" applyProtection="0"/>
    <xf numFmtId="181" fontId="78" fillId="84" borderId="0" applyNumberFormat="0" applyBorder="0" applyAlignment="0" applyProtection="0">
      <alignment vertical="center"/>
    </xf>
    <xf numFmtId="181" fontId="124" fillId="71" borderId="142" applyNumberFormat="0" applyAlignment="0" applyProtection="0">
      <alignment vertical="center"/>
    </xf>
    <xf numFmtId="185" fontId="127" fillId="0" borderId="0"/>
    <xf numFmtId="185" fontId="109" fillId="67" borderId="0" applyNumberFormat="0" applyBorder="0" applyAlignment="0" applyProtection="0">
      <alignment vertical="center"/>
    </xf>
    <xf numFmtId="0" fontId="110" fillId="0" borderId="0"/>
  </cellStyleXfs>
  <cellXfs count="963">
    <xf numFmtId="185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10" fontId="6" fillId="4" borderId="1" xfId="0" applyNumberFormat="1" applyFont="1" applyFill="1" applyBorder="1" applyAlignment="1">
      <alignment horizontal="center" vertical="center" wrapText="1"/>
    </xf>
    <xf numFmtId="10" fontId="8" fillId="6" borderId="1" xfId="0" applyNumberFormat="1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0" fontId="10" fillId="8" borderId="0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2" fillId="8" borderId="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7" fillId="9" borderId="1" xfId="0" applyNumberFormat="1" applyFont="1" applyFill="1" applyBorder="1" applyAlignment="1">
      <alignment horizontal="center" vertical="center"/>
    </xf>
    <xf numFmtId="0" fontId="6" fillId="7" borderId="3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ill="1" applyAlignment="1"/>
    <xf numFmtId="0" fontId="15" fillId="10" borderId="4" xfId="0" applyNumberFormat="1" applyFont="1" applyFill="1" applyBorder="1" applyAlignment="1">
      <alignment horizontal="center"/>
    </xf>
    <xf numFmtId="0" fontId="15" fillId="10" borderId="7" xfId="0" applyNumberFormat="1" applyFont="1" applyFill="1" applyBorder="1" applyAlignment="1">
      <alignment horizontal="center"/>
    </xf>
    <xf numFmtId="0" fontId="16" fillId="2" borderId="7" xfId="0" applyNumberFormat="1" applyFont="1" applyFill="1" applyBorder="1" applyAlignment="1">
      <alignment horizontal="center"/>
    </xf>
    <xf numFmtId="0" fontId="16" fillId="2" borderId="1" xfId="0" applyNumberFormat="1" applyFont="1" applyFill="1" applyBorder="1" applyAlignment="1">
      <alignment horizontal="center"/>
    </xf>
    <xf numFmtId="0" fontId="16" fillId="2" borderId="8" xfId="0" applyNumberFormat="1" applyFont="1" applyFill="1" applyBorder="1" applyAlignment="1">
      <alignment horizontal="center"/>
    </xf>
    <xf numFmtId="0" fontId="17" fillId="2" borderId="7" xfId="0" applyNumberFormat="1" applyFont="1" applyFill="1" applyBorder="1" applyAlignment="1">
      <alignment horizontal="center"/>
    </xf>
    <xf numFmtId="0" fontId="17" fillId="2" borderId="1" xfId="0" applyNumberFormat="1" applyFont="1" applyFill="1" applyBorder="1" applyAlignment="1">
      <alignment horizontal="center"/>
    </xf>
    <xf numFmtId="0" fontId="16" fillId="11" borderId="9" xfId="0" applyNumberFormat="1" applyFont="1" applyFill="1" applyBorder="1" applyAlignment="1">
      <alignment horizontal="center" vertical="center" wrapText="1"/>
    </xf>
    <xf numFmtId="185" fontId="12" fillId="10" borderId="1" xfId="0" applyFont="1" applyFill="1" applyBorder="1" applyAlignment="1">
      <alignment horizontal="center" vertical="center"/>
    </xf>
    <xf numFmtId="185" fontId="17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NumberFormat="1" applyFont="1" applyFill="1" applyBorder="1" applyAlignment="1" applyProtection="1">
      <alignment horizontal="left" vertical="top" wrapText="1"/>
      <protection locked="0"/>
    </xf>
    <xf numFmtId="0" fontId="3" fillId="14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left" vertical="top" wrapText="1"/>
    </xf>
    <xf numFmtId="185" fontId="21" fillId="0" borderId="0" xfId="0" applyFont="1" applyAlignment="1">
      <alignment vertical="center"/>
    </xf>
    <xf numFmtId="185" fontId="22" fillId="16" borderId="1" xfId="0" applyFont="1" applyFill="1" applyBorder="1" applyAlignment="1">
      <alignment horizontal="center" vertical="center"/>
    </xf>
    <xf numFmtId="20" fontId="22" fillId="16" borderId="1" xfId="0" applyNumberFormat="1" applyFont="1" applyFill="1" applyBorder="1" applyAlignment="1">
      <alignment horizontal="center" vertical="center"/>
    </xf>
    <xf numFmtId="185" fontId="3" fillId="0" borderId="1" xfId="0" applyFont="1" applyBorder="1" applyAlignment="1">
      <alignment horizontal="center" vertical="center"/>
    </xf>
    <xf numFmtId="185" fontId="3" fillId="18" borderId="1" xfId="0" applyFont="1" applyFill="1" applyBorder="1" applyAlignment="1">
      <alignment horizontal="center" vertical="center" wrapText="1"/>
    </xf>
    <xf numFmtId="185" fontId="3" fillId="0" borderId="0" xfId="0" applyFont="1" applyAlignment="1">
      <alignment vertical="center"/>
    </xf>
    <xf numFmtId="0" fontId="1" fillId="0" borderId="0" xfId="150"/>
    <xf numFmtId="181" fontId="12" fillId="19" borderId="1" xfId="146" applyFont="1" applyFill="1" applyBorder="1" applyAlignment="1">
      <alignment horizontal="center" vertical="center"/>
    </xf>
    <xf numFmtId="181" fontId="3" fillId="2" borderId="1" xfId="146" applyFont="1" applyFill="1" applyBorder="1" applyAlignment="1">
      <alignment horizontal="center" vertical="center"/>
    </xf>
    <xf numFmtId="181" fontId="3" fillId="2" borderId="1" xfId="146" applyFont="1" applyFill="1" applyBorder="1" applyAlignment="1">
      <alignment horizontal="left" vertical="center" wrapText="1"/>
    </xf>
    <xf numFmtId="181" fontId="3" fillId="2" borderId="1" xfId="146" applyFont="1" applyFill="1" applyBorder="1" applyAlignment="1">
      <alignment horizontal="center" vertical="center" wrapText="1"/>
    </xf>
    <xf numFmtId="181" fontId="23" fillId="2" borderId="1" xfId="146" applyFont="1" applyFill="1" applyBorder="1" applyAlignment="1">
      <alignment horizontal="center" vertical="center" wrapText="1"/>
    </xf>
    <xf numFmtId="181" fontId="17" fillId="2" borderId="1" xfId="146" applyFont="1" applyFill="1" applyBorder="1" applyAlignment="1">
      <alignment horizontal="center" vertical="center"/>
    </xf>
    <xf numFmtId="181" fontId="17" fillId="2" borderId="1" xfId="146" applyFont="1" applyFill="1" applyBorder="1" applyAlignment="1">
      <alignment horizontal="center" vertical="center" wrapText="1"/>
    </xf>
    <xf numFmtId="181" fontId="3" fillId="2" borderId="1" xfId="146" applyFont="1" applyFill="1" applyBorder="1" applyAlignment="1">
      <alignment horizontal="left" vertical="top" wrapText="1"/>
    </xf>
    <xf numFmtId="181" fontId="3" fillId="0" borderId="22" xfId="146" applyFont="1" applyFill="1" applyBorder="1" applyAlignment="1">
      <alignment horizontal="center" vertical="top"/>
    </xf>
    <xf numFmtId="181" fontId="3" fillId="0" borderId="5" xfId="146" applyFont="1" applyFill="1" applyBorder="1" applyAlignment="1">
      <alignment horizontal="center" vertical="center"/>
    </xf>
    <xf numFmtId="181" fontId="3" fillId="2" borderId="5" xfId="146" applyFont="1" applyFill="1" applyBorder="1" applyAlignment="1">
      <alignment horizontal="center" vertical="center" wrapText="1"/>
    </xf>
    <xf numFmtId="181" fontId="3" fillId="2" borderId="5" xfId="146" applyFont="1" applyFill="1" applyBorder="1" applyAlignment="1">
      <alignment horizontal="left" vertical="center" wrapText="1"/>
    </xf>
    <xf numFmtId="181" fontId="3" fillId="0" borderId="1" xfId="146" applyFont="1" applyFill="1" applyBorder="1" applyAlignment="1">
      <alignment horizontal="center" vertical="center"/>
    </xf>
    <xf numFmtId="181" fontId="3" fillId="0" borderId="1" xfId="146" applyFont="1" applyBorder="1" applyAlignment="1">
      <alignment horizontal="center" vertical="center"/>
    </xf>
    <xf numFmtId="181" fontId="3" fillId="0" borderId="1" xfId="146" applyFont="1" applyBorder="1" applyAlignment="1">
      <alignment horizontal="left" vertical="top" wrapText="1"/>
    </xf>
    <xf numFmtId="181" fontId="3" fillId="0" borderId="1" xfId="146" applyFont="1" applyBorder="1" applyAlignment="1">
      <alignment horizontal="center" vertical="center" wrapText="1"/>
    </xf>
    <xf numFmtId="181" fontId="3" fillId="0" borderId="5" xfId="146" applyFont="1" applyBorder="1" applyAlignment="1">
      <alignment horizontal="center" vertical="center"/>
    </xf>
    <xf numFmtId="181" fontId="3" fillId="0" borderId="1" xfId="146" applyFont="1" applyBorder="1" applyAlignment="1">
      <alignment horizontal="left" vertical="center" wrapText="1"/>
    </xf>
    <xf numFmtId="181" fontId="23" fillId="0" borderId="1" xfId="146" applyFont="1" applyBorder="1" applyAlignment="1">
      <alignment horizontal="center" vertical="center" wrapText="1"/>
    </xf>
    <xf numFmtId="181" fontId="24" fillId="0" borderId="0" xfId="92"/>
    <xf numFmtId="181" fontId="25" fillId="11" borderId="7" xfId="153" applyNumberFormat="1" applyFont="1" applyFill="1" applyBorder="1" applyAlignment="1">
      <alignment horizontal="center" vertical="center" wrapText="1"/>
    </xf>
    <xf numFmtId="181" fontId="25" fillId="11" borderId="1" xfId="153" applyNumberFormat="1" applyFont="1" applyFill="1" applyBorder="1" applyAlignment="1">
      <alignment horizontal="center" vertical="center" wrapText="1"/>
    </xf>
    <xf numFmtId="20" fontId="26" fillId="0" borderId="25" xfId="133" applyNumberFormat="1" applyFont="1" applyFill="1" applyBorder="1" applyAlignment="1">
      <alignment horizontal="center" vertical="center" wrapText="1"/>
    </xf>
    <xf numFmtId="181" fontId="17" fillId="0" borderId="26" xfId="7" applyNumberFormat="1" applyFont="1" applyFill="1" applyBorder="1" applyAlignment="1">
      <alignment horizontal="center" vertical="center" wrapText="1"/>
    </xf>
    <xf numFmtId="181" fontId="17" fillId="0" borderId="29" xfId="7" applyNumberFormat="1" applyFont="1" applyFill="1" applyBorder="1" applyAlignment="1">
      <alignment horizontal="center" vertical="center"/>
    </xf>
    <xf numFmtId="181" fontId="17" fillId="0" borderId="33" xfId="7" applyNumberFormat="1" applyFont="1" applyFill="1" applyBorder="1" applyAlignment="1">
      <alignment horizontal="center" vertical="center"/>
    </xf>
    <xf numFmtId="181" fontId="17" fillId="0" borderId="34" xfId="7" applyNumberFormat="1" applyFont="1" applyFill="1" applyBorder="1" applyAlignment="1">
      <alignment horizontal="center" vertical="center"/>
    </xf>
    <xf numFmtId="20" fontId="26" fillId="0" borderId="37" xfId="133" applyNumberFormat="1" applyFont="1" applyFill="1" applyBorder="1" applyAlignment="1">
      <alignment horizontal="center" vertical="center"/>
    </xf>
    <xf numFmtId="20" fontId="26" fillId="0" borderId="25" xfId="133" applyNumberFormat="1" applyFont="1" applyFill="1" applyBorder="1" applyAlignment="1">
      <alignment horizontal="center" vertical="center"/>
    </xf>
    <xf numFmtId="181" fontId="17" fillId="0" borderId="35" xfId="133" applyNumberFormat="1" applyFont="1" applyFill="1" applyBorder="1" applyAlignment="1">
      <alignment horizontal="left" vertical="center" wrapText="1"/>
    </xf>
    <xf numFmtId="181" fontId="17" fillId="0" borderId="36" xfId="133" applyNumberFormat="1" applyFont="1" applyFill="1" applyBorder="1" applyAlignment="1">
      <alignment horizontal="left" vertical="center" wrapText="1"/>
    </xf>
    <xf numFmtId="181" fontId="27" fillId="0" borderId="0" xfId="92" applyFont="1"/>
    <xf numFmtId="181" fontId="17" fillId="0" borderId="0" xfId="92" applyFont="1" applyFill="1"/>
    <xf numFmtId="181" fontId="24" fillId="0" borderId="0" xfId="92" applyFill="1"/>
    <xf numFmtId="181" fontId="24" fillId="11" borderId="0" xfId="92" applyFill="1"/>
    <xf numFmtId="181" fontId="24" fillId="12" borderId="0" xfId="92" applyFill="1"/>
    <xf numFmtId="181" fontId="28" fillId="0" borderId="0" xfId="92" applyFont="1" applyAlignment="1">
      <alignment horizontal="center"/>
    </xf>
    <xf numFmtId="181" fontId="24" fillId="0" borderId="0" xfId="92" applyAlignment="1">
      <alignment horizontal="center" vertical="center"/>
    </xf>
    <xf numFmtId="181" fontId="24" fillId="0" borderId="0" xfId="92" applyAlignment="1">
      <alignment horizontal="center"/>
    </xf>
    <xf numFmtId="181" fontId="24" fillId="0" borderId="0" xfId="92" applyAlignment="1"/>
    <xf numFmtId="181" fontId="24" fillId="11" borderId="0" xfId="92" applyFill="1" applyAlignment="1"/>
    <xf numFmtId="181" fontId="22" fillId="12" borderId="1" xfId="92" applyFont="1" applyFill="1" applyBorder="1" applyAlignment="1">
      <alignment horizontal="center" vertical="center"/>
    </xf>
    <xf numFmtId="181" fontId="22" fillId="12" borderId="8" xfId="92" applyFont="1" applyFill="1" applyBorder="1" applyAlignment="1">
      <alignment horizontal="center" vertical="center"/>
    </xf>
    <xf numFmtId="181" fontId="24" fillId="12" borderId="0" xfId="92" applyFill="1" applyAlignment="1"/>
    <xf numFmtId="181" fontId="17" fillId="0" borderId="49" xfId="92" applyFont="1" applyFill="1" applyBorder="1" applyAlignment="1">
      <alignment horizontal="center" vertical="center" wrapText="1"/>
    </xf>
    <xf numFmtId="20" fontId="17" fillId="0" borderId="50" xfId="92" applyNumberFormat="1" applyFont="1" applyFill="1" applyBorder="1" applyAlignment="1">
      <alignment horizontal="center" vertical="center" wrapText="1"/>
    </xf>
    <xf numFmtId="181" fontId="22" fillId="10" borderId="51" xfId="92" applyFont="1" applyFill="1" applyBorder="1" applyAlignment="1">
      <alignment horizontal="center" vertical="center"/>
    </xf>
    <xf numFmtId="181" fontId="22" fillId="10" borderId="26" xfId="92" applyFont="1" applyFill="1" applyBorder="1" applyAlignment="1">
      <alignment horizontal="center" vertical="center"/>
    </xf>
    <xf numFmtId="181" fontId="22" fillId="10" borderId="26" xfId="92" applyFont="1" applyFill="1" applyBorder="1" applyAlignment="1">
      <alignment vertical="center"/>
    </xf>
    <xf numFmtId="181" fontId="22" fillId="10" borderId="52" xfId="92" applyFont="1" applyFill="1" applyBorder="1" applyAlignment="1">
      <alignment horizontal="center" vertical="center"/>
    </xf>
    <xf numFmtId="181" fontId="17" fillId="0" borderId="29" xfId="92" applyFont="1" applyFill="1" applyBorder="1" applyAlignment="1">
      <alignment horizontal="center" vertical="center" wrapText="1"/>
    </xf>
    <xf numFmtId="181" fontId="17" fillId="0" borderId="29" xfId="92" applyFont="1" applyFill="1" applyBorder="1" applyAlignment="1">
      <alignment horizontal="center" vertical="center"/>
    </xf>
    <xf numFmtId="20" fontId="17" fillId="0" borderId="54" xfId="92" applyNumberFormat="1" applyFont="1" applyFill="1" applyBorder="1" applyAlignment="1">
      <alignment horizontal="center" vertical="center" wrapText="1"/>
    </xf>
    <xf numFmtId="181" fontId="17" fillId="0" borderId="29" xfId="92" applyFont="1" applyFill="1" applyBorder="1" applyAlignment="1">
      <alignment horizontal="left" vertical="center" wrapText="1"/>
    </xf>
    <xf numFmtId="181" fontId="16" fillId="0" borderId="56" xfId="92" applyFont="1" applyFill="1" applyBorder="1" applyAlignment="1">
      <alignment horizontal="center" vertical="center"/>
    </xf>
    <xf numFmtId="181" fontId="16" fillId="0" borderId="29" xfId="92" applyFont="1" applyFill="1" applyBorder="1" applyAlignment="1">
      <alignment horizontal="left" vertical="center" wrapText="1"/>
    </xf>
    <xf numFmtId="181" fontId="16" fillId="0" borderId="29" xfId="92" applyFont="1" applyFill="1" applyBorder="1" applyAlignment="1">
      <alignment horizontal="center" vertical="center"/>
    </xf>
    <xf numFmtId="58" fontId="17" fillId="0" borderId="54" xfId="92" applyNumberFormat="1" applyFont="1" applyFill="1" applyBorder="1" applyAlignment="1">
      <alignment horizontal="center" vertical="center"/>
    </xf>
    <xf numFmtId="181" fontId="17" fillId="0" borderId="33" xfId="92" applyFont="1" applyFill="1" applyBorder="1" applyAlignment="1">
      <alignment horizontal="center" vertical="center"/>
    </xf>
    <xf numFmtId="181" fontId="16" fillId="0" borderId="29" xfId="92" applyFont="1" applyFill="1" applyBorder="1" applyAlignment="1">
      <alignment horizontal="left" vertical="top" wrapText="1"/>
    </xf>
    <xf numFmtId="20" fontId="17" fillId="0" borderId="58" xfId="92" applyNumberFormat="1" applyFont="1" applyFill="1" applyBorder="1" applyAlignment="1">
      <alignment horizontal="center" vertical="center" wrapText="1"/>
    </xf>
    <xf numFmtId="181" fontId="17" fillId="0" borderId="33" xfId="92" applyFont="1" applyFill="1" applyBorder="1" applyAlignment="1">
      <alignment horizontal="left" vertical="top" wrapText="1"/>
    </xf>
    <xf numFmtId="181" fontId="17" fillId="0" borderId="60" xfId="92" applyFont="1" applyFill="1" applyBorder="1" applyAlignment="1">
      <alignment horizontal="center" vertical="center"/>
    </xf>
    <xf numFmtId="181" fontId="16" fillId="0" borderId="60" xfId="92" applyFont="1" applyFill="1" applyBorder="1" applyAlignment="1">
      <alignment horizontal="left" vertical="top" wrapText="1"/>
    </xf>
    <xf numFmtId="181" fontId="17" fillId="0" borderId="60" xfId="92" applyFont="1" applyFill="1" applyBorder="1" applyAlignment="1">
      <alignment horizontal="center" vertical="center" wrapText="1"/>
    </xf>
    <xf numFmtId="20" fontId="17" fillId="0" borderId="61" xfId="92" applyNumberFormat="1" applyFont="1" applyFill="1" applyBorder="1" applyAlignment="1">
      <alignment horizontal="center" vertical="center" wrapText="1"/>
    </xf>
    <xf numFmtId="181" fontId="29" fillId="0" borderId="0" xfId="92" applyFont="1" applyAlignment="1">
      <alignment horizontal="center"/>
    </xf>
    <xf numFmtId="181" fontId="30" fillId="0" borderId="0" xfId="92" applyFont="1" applyAlignment="1">
      <alignment horizontal="center" vertical="center"/>
    </xf>
    <xf numFmtId="181" fontId="30" fillId="0" borderId="0" xfId="92" applyFont="1" applyAlignment="1">
      <alignment horizontal="center"/>
    </xf>
    <xf numFmtId="181" fontId="30" fillId="0" borderId="0" xfId="92" applyFont="1"/>
    <xf numFmtId="185" fontId="17" fillId="20" borderId="0" xfId="0" applyFont="1" applyFill="1" applyAlignment="1">
      <alignment vertical="center"/>
    </xf>
    <xf numFmtId="185" fontId="17" fillId="0" borderId="0" xfId="0" applyFont="1" applyFill="1" applyAlignment="1">
      <alignment vertical="center"/>
    </xf>
    <xf numFmtId="185" fontId="23" fillId="20" borderId="0" xfId="0" applyFont="1" applyFill="1" applyAlignment="1">
      <alignment vertical="center"/>
    </xf>
    <xf numFmtId="185" fontId="0" fillId="0" borderId="0" xfId="0" applyFont="1" applyAlignment="1">
      <alignment vertical="center"/>
    </xf>
    <xf numFmtId="185" fontId="0" fillId="0" borderId="0" xfId="0" applyBorder="1" applyAlignment="1">
      <alignment vertical="center"/>
    </xf>
    <xf numFmtId="185" fontId="22" fillId="11" borderId="1" xfId="0" applyFont="1" applyFill="1" applyBorder="1" applyAlignment="1">
      <alignment horizontal="center" vertical="center" wrapText="1"/>
    </xf>
    <xf numFmtId="4" fontId="22" fillId="11" borderId="1" xfId="0" applyNumberFormat="1" applyFont="1" applyFill="1" applyBorder="1" applyAlignment="1">
      <alignment horizontal="center" vertical="center" wrapText="1"/>
    </xf>
    <xf numFmtId="40" fontId="22" fillId="11" borderId="1" xfId="0" applyNumberFormat="1" applyFont="1" applyFill="1" applyBorder="1" applyAlignment="1">
      <alignment horizontal="center" vertical="center" wrapText="1"/>
    </xf>
    <xf numFmtId="185" fontId="16" fillId="20" borderId="0" xfId="0" applyFont="1" applyFill="1" applyBorder="1" applyAlignment="1">
      <alignment vertical="center"/>
    </xf>
    <xf numFmtId="185" fontId="17" fillId="20" borderId="0" xfId="0" applyFont="1" applyFill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4" fontId="3" fillId="20" borderId="1" xfId="0" applyNumberFormat="1" applyFont="1" applyFill="1" applyBorder="1" applyAlignment="1">
      <alignment vertical="center"/>
    </xf>
    <xf numFmtId="185" fontId="17" fillId="0" borderId="0" xfId="0" applyFont="1" applyFill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185" fontId="17" fillId="21" borderId="0" xfId="0" applyFont="1" applyFill="1" applyBorder="1" applyAlignment="1">
      <alignment horizontal="left" vertical="top" wrapText="1"/>
    </xf>
    <xf numFmtId="185" fontId="23" fillId="2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1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4" fontId="17" fillId="20" borderId="1" xfId="0" applyNumberFormat="1" applyFont="1" applyFill="1" applyBorder="1" applyAlignment="1">
      <alignment vertical="center"/>
    </xf>
    <xf numFmtId="4" fontId="23" fillId="20" borderId="1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vertical="center"/>
    </xf>
    <xf numFmtId="0" fontId="17" fillId="21" borderId="1" xfId="0" applyNumberFormat="1" applyFont="1" applyFill="1" applyBorder="1" applyAlignment="1">
      <alignment horizontal="center" vertical="center" wrapText="1"/>
    </xf>
    <xf numFmtId="4" fontId="26" fillId="20" borderId="1" xfId="0" applyNumberFormat="1" applyFont="1" applyFill="1" applyBorder="1" applyAlignment="1">
      <alignment vertical="center"/>
    </xf>
    <xf numFmtId="4" fontId="26" fillId="0" borderId="1" xfId="0" applyNumberFormat="1" applyFont="1" applyFill="1" applyBorder="1" applyAlignment="1">
      <alignment vertical="center"/>
    </xf>
    <xf numFmtId="185" fontId="17" fillId="0" borderId="12" xfId="0" applyFont="1" applyFill="1" applyBorder="1" applyAlignment="1">
      <alignment horizontal="left" vertical="center" wrapText="1"/>
    </xf>
    <xf numFmtId="185" fontId="17" fillId="0" borderId="13" xfId="0" applyFont="1" applyFill="1" applyBorder="1" applyAlignment="1">
      <alignment horizontal="left" vertical="center" wrapText="1"/>
    </xf>
    <xf numFmtId="185" fontId="17" fillId="0" borderId="13" xfId="0" applyFont="1" applyFill="1" applyBorder="1" applyAlignment="1">
      <alignment horizontal="center" vertical="center" wrapText="1"/>
    </xf>
    <xf numFmtId="0" fontId="17" fillId="0" borderId="13" xfId="0" applyNumberFormat="1" applyFont="1" applyFill="1" applyBorder="1" applyAlignment="1">
      <alignment horizontal="center" vertical="center" wrapText="1"/>
    </xf>
    <xf numFmtId="4" fontId="26" fillId="0" borderId="13" xfId="0" applyNumberFormat="1" applyFont="1" applyFill="1" applyBorder="1" applyAlignment="1">
      <alignment vertical="center"/>
    </xf>
    <xf numFmtId="185" fontId="0" fillId="0" borderId="0" xfId="0" applyFont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33" fillId="10" borderId="65" xfId="0" applyNumberFormat="1" applyFont="1" applyFill="1" applyBorder="1" applyAlignment="1">
      <alignment horizontal="center" vertical="center"/>
    </xf>
    <xf numFmtId="0" fontId="33" fillId="10" borderId="0" xfId="0" applyNumberFormat="1" applyFont="1" applyFill="1" applyBorder="1" applyAlignment="1">
      <alignment horizontal="left" vertical="center"/>
    </xf>
    <xf numFmtId="0" fontId="33" fillId="10" borderId="0" xfId="0" applyNumberFormat="1" applyFont="1" applyFill="1" applyBorder="1" applyAlignment="1">
      <alignment horizontal="center" vertical="center"/>
    </xf>
    <xf numFmtId="0" fontId="33" fillId="10" borderId="66" xfId="0" applyNumberFormat="1" applyFont="1" applyFill="1" applyBorder="1" applyAlignment="1">
      <alignment horizontal="left" vertical="center"/>
    </xf>
    <xf numFmtId="0" fontId="33" fillId="11" borderId="67" xfId="0" applyNumberFormat="1" applyFont="1" applyFill="1" applyBorder="1" applyAlignment="1">
      <alignment horizontal="center" vertical="center"/>
    </xf>
    <xf numFmtId="0" fontId="34" fillId="22" borderId="67" xfId="0" applyNumberFormat="1" applyFont="1" applyFill="1" applyBorder="1" applyAlignment="1">
      <alignment horizontal="center" vertical="center"/>
    </xf>
    <xf numFmtId="0" fontId="35" fillId="0" borderId="67" xfId="0" applyNumberFormat="1" applyFont="1" applyFill="1" applyBorder="1" applyAlignment="1">
      <alignment horizontal="center" vertical="center"/>
    </xf>
    <xf numFmtId="0" fontId="35" fillId="23" borderId="67" xfId="0" applyNumberFormat="1" applyFont="1" applyFill="1" applyBorder="1" applyAlignment="1">
      <alignment horizontal="center" vertical="center"/>
    </xf>
    <xf numFmtId="0" fontId="38" fillId="13" borderId="0" xfId="0" applyNumberFormat="1" applyFont="1" applyFill="1" applyBorder="1" applyAlignment="1">
      <alignment vertical="center"/>
    </xf>
    <xf numFmtId="0" fontId="17" fillId="25" borderId="1" xfId="0" applyNumberFormat="1" applyFont="1" applyFill="1" applyBorder="1" applyAlignment="1">
      <alignment horizontal="center" vertical="center"/>
    </xf>
    <xf numFmtId="0" fontId="17" fillId="14" borderId="1" xfId="0" applyNumberFormat="1" applyFont="1" applyFill="1" applyBorder="1" applyAlignment="1">
      <alignment horizontal="center" vertical="center"/>
    </xf>
    <xf numFmtId="0" fontId="17" fillId="26" borderId="1" xfId="0" applyNumberFormat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17" fillId="15" borderId="1" xfId="0" applyNumberFormat="1" applyFont="1" applyFill="1" applyBorder="1" applyAlignment="1">
      <alignment horizontal="center" vertical="center"/>
    </xf>
    <xf numFmtId="0" fontId="17" fillId="3" borderId="0" xfId="0" applyNumberFormat="1" applyFont="1" applyFill="1" applyAlignment="1"/>
    <xf numFmtId="0" fontId="17" fillId="10" borderId="0" xfId="0" applyNumberFormat="1" applyFont="1" applyFill="1" applyAlignment="1"/>
    <xf numFmtId="0" fontId="42" fillId="12" borderId="0" xfId="0" applyNumberFormat="1" applyFont="1" applyFill="1" applyAlignment="1">
      <alignment horizontal="left" vertical="center"/>
    </xf>
    <xf numFmtId="0" fontId="16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17" fillId="0" borderId="0" xfId="0" applyNumberFormat="1" applyFont="1" applyFill="1" applyAlignment="1">
      <alignment vertical="center"/>
    </xf>
    <xf numFmtId="185" fontId="17" fillId="0" borderId="0" xfId="0" applyFont="1" applyAlignment="1">
      <alignment vertical="center"/>
    </xf>
    <xf numFmtId="0" fontId="18" fillId="12" borderId="1" xfId="0" applyNumberFormat="1" applyFont="1" applyFill="1" applyBorder="1" applyAlignment="1">
      <alignment horizontal="left" vertical="center"/>
    </xf>
    <xf numFmtId="0" fontId="12" fillId="30" borderId="76" xfId="0" applyNumberFormat="1" applyFont="1" applyFill="1" applyBorder="1" applyAlignment="1">
      <alignment horizontal="center" vertical="center" wrapText="1"/>
    </xf>
    <xf numFmtId="0" fontId="3" fillId="0" borderId="75" xfId="0" applyNumberFormat="1" applyFont="1" applyFill="1" applyBorder="1" applyAlignment="1">
      <alignment horizontal="center" vertical="center" wrapText="1"/>
    </xf>
    <xf numFmtId="0" fontId="3" fillId="0" borderId="76" xfId="0" applyNumberFormat="1" applyFont="1" applyFill="1" applyBorder="1" applyAlignment="1">
      <alignment horizontal="left" vertical="center" wrapText="1"/>
    </xf>
    <xf numFmtId="0" fontId="3" fillId="0" borderId="76" xfId="0" applyNumberFormat="1" applyFont="1" applyFill="1" applyBorder="1" applyAlignment="1">
      <alignment horizontal="center" vertical="center" wrapText="1"/>
    </xf>
    <xf numFmtId="0" fontId="3" fillId="0" borderId="76" xfId="0" applyNumberFormat="1" applyFont="1" applyFill="1" applyBorder="1" applyAlignment="1">
      <alignment horizontal="justify" vertical="center" wrapText="1"/>
    </xf>
    <xf numFmtId="0" fontId="17" fillId="0" borderId="76" xfId="0" applyNumberFormat="1" applyFont="1" applyFill="1" applyBorder="1" applyAlignment="1">
      <alignment horizontal="center" vertical="center"/>
    </xf>
    <xf numFmtId="0" fontId="3" fillId="31" borderId="75" xfId="0" applyNumberFormat="1" applyFont="1" applyFill="1" applyBorder="1" applyAlignment="1">
      <alignment horizontal="center" vertical="center" wrapText="1"/>
    </xf>
    <xf numFmtId="0" fontId="3" fillId="31" borderId="76" xfId="0" applyNumberFormat="1" applyFont="1" applyFill="1" applyBorder="1" applyAlignment="1">
      <alignment horizontal="left" vertical="center" wrapText="1"/>
    </xf>
    <xf numFmtId="0" fontId="3" fillId="31" borderId="76" xfId="0" applyNumberFormat="1" applyFont="1" applyFill="1" applyBorder="1" applyAlignment="1">
      <alignment horizontal="center" vertical="center" wrapText="1"/>
    </xf>
    <xf numFmtId="0" fontId="3" fillId="31" borderId="76" xfId="0" applyNumberFormat="1" applyFont="1" applyFill="1" applyBorder="1" applyAlignment="1">
      <alignment horizontal="justify" vertical="center" wrapText="1"/>
    </xf>
    <xf numFmtId="0" fontId="3" fillId="31" borderId="76" xfId="0" applyNumberFormat="1" applyFont="1" applyFill="1" applyBorder="1" applyAlignment="1">
      <alignment vertical="center"/>
    </xf>
    <xf numFmtId="0" fontId="3" fillId="0" borderId="77" xfId="0" applyNumberFormat="1" applyFont="1" applyFill="1" applyBorder="1" applyAlignment="1">
      <alignment horizontal="center" vertical="center" wrapText="1"/>
    </xf>
    <xf numFmtId="0" fontId="3" fillId="0" borderId="78" xfId="0" applyNumberFormat="1" applyFont="1" applyFill="1" applyBorder="1" applyAlignment="1">
      <alignment horizontal="left" vertical="center" wrapText="1"/>
    </xf>
    <xf numFmtId="0" fontId="3" fillId="0" borderId="78" xfId="0" applyNumberFormat="1" applyFont="1" applyFill="1" applyBorder="1" applyAlignment="1">
      <alignment horizontal="center" vertical="center" wrapText="1"/>
    </xf>
    <xf numFmtId="0" fontId="3" fillId="0" borderId="78" xfId="0" applyNumberFormat="1" applyFont="1" applyFill="1" applyBorder="1" applyAlignment="1">
      <alignment horizontal="justify" vertical="center" wrapText="1"/>
    </xf>
    <xf numFmtId="0" fontId="17" fillId="0" borderId="78" xfId="0" applyNumberFormat="1" applyFont="1" applyFill="1" applyBorder="1" applyAlignment="1">
      <alignment horizontal="center" vertical="center"/>
    </xf>
    <xf numFmtId="0" fontId="18" fillId="12" borderId="12" xfId="0" applyNumberFormat="1" applyFont="1" applyFill="1" applyBorder="1" applyAlignment="1">
      <alignment horizontal="left" vertical="center"/>
    </xf>
    <xf numFmtId="0" fontId="18" fillId="12" borderId="13" xfId="0" applyNumberFormat="1" applyFont="1" applyFill="1" applyBorder="1" applyAlignment="1">
      <alignment horizontal="left" vertical="center"/>
    </xf>
    <xf numFmtId="0" fontId="12" fillId="32" borderId="76" xfId="0" applyNumberFormat="1" applyFont="1" applyFill="1" applyBorder="1" applyAlignment="1">
      <alignment horizontal="center" vertical="center" wrapText="1"/>
    </xf>
    <xf numFmtId="0" fontId="3" fillId="0" borderId="76" xfId="0" applyNumberFormat="1" applyFont="1" applyFill="1" applyBorder="1" applyAlignment="1">
      <alignment vertical="center"/>
    </xf>
    <xf numFmtId="0" fontId="3" fillId="0" borderId="78" xfId="0" applyNumberFormat="1" applyFont="1" applyFill="1" applyBorder="1" applyAlignment="1">
      <alignment vertical="center"/>
    </xf>
    <xf numFmtId="0" fontId="42" fillId="12" borderId="13" xfId="0" applyNumberFormat="1" applyFont="1" applyFill="1" applyBorder="1" applyAlignment="1">
      <alignment horizontal="left" vertical="center"/>
    </xf>
    <xf numFmtId="0" fontId="42" fillId="12" borderId="24" xfId="0" applyNumberFormat="1" applyFont="1" applyFill="1" applyBorder="1" applyAlignment="1">
      <alignment horizontal="left" vertical="center"/>
    </xf>
    <xf numFmtId="0" fontId="12" fillId="33" borderId="76" xfId="0" applyNumberFormat="1" applyFont="1" applyFill="1" applyBorder="1" applyAlignment="1">
      <alignment horizontal="center" vertical="center" wrapText="1"/>
    </xf>
    <xf numFmtId="0" fontId="17" fillId="0" borderId="82" xfId="0" applyNumberFormat="1" applyFont="1" applyFill="1" applyBorder="1" applyAlignment="1">
      <alignment horizontal="center" vertical="center"/>
    </xf>
    <xf numFmtId="0" fontId="3" fillId="31" borderId="82" xfId="0" applyNumberFormat="1" applyFont="1" applyFill="1" applyBorder="1" applyAlignment="1">
      <alignment vertical="center"/>
    </xf>
    <xf numFmtId="0" fontId="17" fillId="0" borderId="83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/>
    <xf numFmtId="0" fontId="42" fillId="0" borderId="0" xfId="0" applyNumberFormat="1" applyFont="1" applyFill="1" applyAlignment="1">
      <alignment horizontal="left" vertical="center"/>
    </xf>
    <xf numFmtId="0" fontId="12" fillId="0" borderId="0" xfId="0" applyNumberFormat="1" applyFont="1" applyFill="1" applyAlignment="1">
      <alignment horizontal="center" vertical="center"/>
    </xf>
    <xf numFmtId="0" fontId="38" fillId="0" borderId="0" xfId="0" applyNumberFormat="1" applyFont="1" applyFill="1" applyAlignment="1">
      <alignment vertical="center"/>
    </xf>
    <xf numFmtId="0" fontId="24" fillId="2" borderId="0" xfId="149" applyFill="1"/>
    <xf numFmtId="0" fontId="24" fillId="0" borderId="0" xfId="149"/>
    <xf numFmtId="0" fontId="24" fillId="0" borderId="0" xfId="149" applyFont="1"/>
    <xf numFmtId="0" fontId="24" fillId="0" borderId="0" xfId="149" applyFont="1" applyFill="1" applyAlignment="1">
      <alignment horizontal="left"/>
    </xf>
    <xf numFmtId="0" fontId="24" fillId="0" borderId="0" xfId="149" applyFont="1" applyAlignment="1">
      <alignment horizontal="center"/>
    </xf>
    <xf numFmtId="0" fontId="24" fillId="0" borderId="0" xfId="149" applyFont="1" applyFill="1"/>
    <xf numFmtId="0" fontId="22" fillId="12" borderId="1" xfId="167" applyFont="1" applyFill="1" applyBorder="1" applyAlignment="1">
      <alignment horizontal="center" vertical="center" wrapText="1"/>
    </xf>
    <xf numFmtId="58" fontId="48" fillId="11" borderId="1" xfId="167" applyNumberFormat="1" applyFont="1" applyFill="1" applyBorder="1" applyAlignment="1">
      <alignment horizontal="left" vertical="center" wrapText="1"/>
    </xf>
    <xf numFmtId="58" fontId="16" fillId="2" borderId="1" xfId="167" applyNumberFormat="1" applyFont="1" applyFill="1" applyBorder="1" applyAlignment="1">
      <alignment horizontal="center" vertical="center" wrapText="1"/>
    </xf>
    <xf numFmtId="58" fontId="17" fillId="2" borderId="1" xfId="167" applyNumberFormat="1" applyFont="1" applyFill="1" applyBorder="1" applyAlignment="1">
      <alignment horizontal="center" vertical="center" wrapText="1"/>
    </xf>
    <xf numFmtId="58" fontId="17" fillId="2" borderId="1" xfId="167" applyNumberFormat="1" applyFont="1" applyFill="1" applyBorder="1" applyAlignment="1">
      <alignment horizontal="left" vertical="center" wrapText="1"/>
    </xf>
    <xf numFmtId="58" fontId="48" fillId="2" borderId="1" xfId="167" applyNumberFormat="1" applyFont="1" applyFill="1" applyBorder="1" applyAlignment="1">
      <alignment horizontal="left" vertical="center" wrapText="1"/>
    </xf>
    <xf numFmtId="0" fontId="3" fillId="2" borderId="1" xfId="167" applyFont="1" applyFill="1" applyBorder="1" applyAlignment="1">
      <alignment horizontal="left" vertical="center" wrapText="1"/>
    </xf>
    <xf numFmtId="0" fontId="22" fillId="2" borderId="1" xfId="167" applyFont="1" applyFill="1" applyBorder="1" applyAlignment="1">
      <alignment horizontal="center" vertical="center" wrapText="1"/>
    </xf>
    <xf numFmtId="58" fontId="17" fillId="0" borderId="1" xfId="167" applyNumberFormat="1" applyFont="1" applyFill="1" applyBorder="1" applyAlignment="1">
      <alignment horizontal="center" vertical="center" wrapText="1"/>
    </xf>
    <xf numFmtId="0" fontId="17" fillId="0" borderId="1" xfId="167" applyFont="1" applyFill="1" applyBorder="1" applyAlignment="1">
      <alignment horizontal="left" vertical="center" wrapText="1"/>
    </xf>
    <xf numFmtId="0" fontId="17" fillId="0" borderId="1" xfId="167" applyFont="1" applyFill="1" applyBorder="1" applyAlignment="1">
      <alignment vertical="center" wrapText="1"/>
    </xf>
    <xf numFmtId="0" fontId="17" fillId="0" borderId="1" xfId="167" applyFont="1" applyFill="1" applyBorder="1" applyAlignment="1">
      <alignment horizontal="center" vertical="center" wrapText="1"/>
    </xf>
    <xf numFmtId="0" fontId="16" fillId="0" borderId="1" xfId="167" applyFont="1" applyFill="1" applyBorder="1" applyAlignment="1">
      <alignment horizontal="left" vertical="center" wrapText="1"/>
    </xf>
    <xf numFmtId="20" fontId="17" fillId="0" borderId="1" xfId="167" applyNumberFormat="1" applyFont="1" applyFill="1" applyBorder="1" applyAlignment="1">
      <alignment horizontal="center" vertical="center" wrapText="1"/>
    </xf>
    <xf numFmtId="0" fontId="16" fillId="0" borderId="1" xfId="167" applyFont="1" applyFill="1" applyBorder="1" applyAlignment="1">
      <alignment vertical="center" wrapText="1"/>
    </xf>
    <xf numFmtId="0" fontId="17" fillId="2" borderId="1" xfId="167" applyFont="1" applyFill="1" applyBorder="1" applyAlignment="1">
      <alignment horizontal="center" vertical="center" wrapText="1"/>
    </xf>
    <xf numFmtId="0" fontId="27" fillId="0" borderId="0" xfId="149" applyFont="1"/>
    <xf numFmtId="0" fontId="27" fillId="0" borderId="0" xfId="149" applyFont="1" applyFill="1" applyAlignment="1">
      <alignment horizontal="left"/>
    </xf>
    <xf numFmtId="0" fontId="27" fillId="0" borderId="0" xfId="149" applyFont="1" applyAlignment="1">
      <alignment horizontal="center"/>
    </xf>
    <xf numFmtId="0" fontId="27" fillId="0" borderId="0" xfId="149" applyFont="1" applyFill="1"/>
    <xf numFmtId="0" fontId="49" fillId="35" borderId="57" xfId="0" applyNumberFormat="1" applyFont="1" applyFill="1" applyBorder="1" applyAlignment="1">
      <alignment horizontal="center" vertical="center" wrapText="1"/>
    </xf>
    <xf numFmtId="0" fontId="49" fillId="35" borderId="29" xfId="0" applyNumberFormat="1" applyFont="1" applyFill="1" applyBorder="1" applyAlignment="1">
      <alignment horizontal="center" vertical="center" wrapText="1"/>
    </xf>
    <xf numFmtId="0" fontId="50" fillId="2" borderId="57" xfId="0" applyNumberFormat="1" applyFont="1" applyFill="1" applyBorder="1" applyAlignment="1">
      <alignment horizontal="center" vertical="center" wrapText="1"/>
    </xf>
    <xf numFmtId="0" fontId="3" fillId="0" borderId="29" xfId="0" applyNumberFormat="1" applyFont="1" applyFill="1" applyBorder="1" applyAlignment="1">
      <alignment horizontal="center" vertical="center"/>
    </xf>
    <xf numFmtId="0" fontId="51" fillId="0" borderId="29" xfId="180" applyNumberFormat="1" applyFont="1" applyFill="1" applyBorder="1" applyAlignment="1" applyProtection="1">
      <alignment horizontal="center" vertical="center"/>
    </xf>
    <xf numFmtId="0" fontId="17" fillId="0" borderId="29" xfId="0" applyNumberFormat="1" applyFont="1" applyFill="1" applyBorder="1" applyAlignment="1">
      <alignment horizontal="center" vertical="center" wrapText="1"/>
    </xf>
    <xf numFmtId="0" fontId="3" fillId="0" borderId="29" xfId="0" applyNumberFormat="1" applyFont="1" applyFill="1" applyBorder="1" applyAlignment="1">
      <alignment horizontal="center" vertical="center" wrapText="1"/>
    </xf>
    <xf numFmtId="0" fontId="3" fillId="0" borderId="29" xfId="164" applyNumberFormat="1" applyFont="1" applyFill="1" applyBorder="1" applyAlignment="1" applyProtection="1">
      <alignment horizontal="center" vertical="center" wrapText="1"/>
    </xf>
    <xf numFmtId="0" fontId="3" fillId="0" borderId="29" xfId="164" applyNumberFormat="1" applyFont="1" applyFill="1" applyBorder="1" applyAlignment="1" applyProtection="1">
      <alignment horizontal="center" vertical="center"/>
    </xf>
    <xf numFmtId="0" fontId="3" fillId="0" borderId="29" xfId="180" applyNumberFormat="1" applyFont="1" applyFill="1" applyBorder="1" applyAlignment="1" applyProtection="1">
      <alignment horizontal="center" vertical="center"/>
    </xf>
    <xf numFmtId="0" fontId="23" fillId="0" borderId="29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 applyAlignment="1">
      <alignment horizontal="center" vertical="center"/>
    </xf>
    <xf numFmtId="0" fontId="12" fillId="13" borderId="29" xfId="0" applyNumberFormat="1" applyFont="1" applyFill="1" applyBorder="1" applyAlignment="1">
      <alignment horizontal="center" vertical="center"/>
    </xf>
    <xf numFmtId="0" fontId="17" fillId="0" borderId="29" xfId="5" applyFont="1" applyFill="1" applyBorder="1" applyAlignment="1">
      <alignment horizontal="center" vertical="center"/>
    </xf>
    <xf numFmtId="0" fontId="17" fillId="0" borderId="29" xfId="5" applyFont="1" applyBorder="1" applyAlignment="1">
      <alignment horizontal="center" vertical="center"/>
    </xf>
    <xf numFmtId="0" fontId="50" fillId="2" borderId="59" xfId="0" applyNumberFormat="1" applyFont="1" applyFill="1" applyBorder="1" applyAlignment="1">
      <alignment horizontal="center" vertical="center" wrapText="1"/>
    </xf>
    <xf numFmtId="0" fontId="26" fillId="0" borderId="60" xfId="160" applyNumberFormat="1" applyFont="1" applyFill="1" applyBorder="1" applyAlignment="1">
      <alignment horizontal="center" vertical="center"/>
    </xf>
    <xf numFmtId="0" fontId="3" fillId="0" borderId="60" xfId="0" applyNumberFormat="1" applyFont="1" applyFill="1" applyBorder="1" applyAlignment="1">
      <alignment horizontal="center" vertical="center"/>
    </xf>
    <xf numFmtId="0" fontId="3" fillId="0" borderId="60" xfId="180" applyNumberFormat="1" applyFont="1" applyFill="1" applyBorder="1" applyAlignment="1" applyProtection="1">
      <alignment horizontal="center" vertical="center"/>
    </xf>
    <xf numFmtId="0" fontId="17" fillId="0" borderId="60" xfId="0" applyNumberFormat="1" applyFont="1" applyFill="1" applyBorder="1" applyAlignment="1">
      <alignment horizontal="center" vertical="center"/>
    </xf>
    <xf numFmtId="0" fontId="49" fillId="35" borderId="87" xfId="0" applyNumberFormat="1" applyFont="1" applyFill="1" applyBorder="1" applyAlignment="1">
      <alignment horizontal="center" vertical="center" wrapText="1"/>
    </xf>
    <xf numFmtId="0" fontId="17" fillId="0" borderId="58" xfId="0" applyNumberFormat="1" applyFont="1" applyFill="1" applyBorder="1" applyAlignment="1">
      <alignment horizontal="center" vertical="center"/>
    </xf>
    <xf numFmtId="0" fontId="3" fillId="0" borderId="58" xfId="0" applyNumberFormat="1" applyFont="1" applyFill="1" applyBorder="1" applyAlignment="1">
      <alignment horizontal="center" vertical="center"/>
    </xf>
    <xf numFmtId="0" fontId="3" fillId="0" borderId="61" xfId="0" applyNumberFormat="1" applyFont="1" applyFill="1" applyBorder="1" applyAlignment="1">
      <alignment horizontal="center" vertical="center"/>
    </xf>
    <xf numFmtId="179" fontId="31" fillId="37" borderId="1" xfId="0" applyNumberFormat="1" applyFont="1" applyFill="1" applyBorder="1" applyAlignment="1">
      <alignment horizontal="center" vertical="center"/>
    </xf>
    <xf numFmtId="0" fontId="17" fillId="38" borderId="88" xfId="0" applyNumberFormat="1" applyFont="1" applyFill="1" applyBorder="1" applyAlignment="1">
      <alignment horizontal="center" vertical="center"/>
    </xf>
    <xf numFmtId="0" fontId="17" fillId="38" borderId="5" xfId="0" applyNumberFormat="1" applyFont="1" applyFill="1" applyBorder="1" applyAlignment="1">
      <alignment horizontal="justify" vertical="center"/>
    </xf>
    <xf numFmtId="0" fontId="17" fillId="38" borderId="89" xfId="0" applyNumberFormat="1" applyFont="1" applyFill="1" applyBorder="1" applyAlignment="1">
      <alignment horizontal="left" vertical="center" wrapText="1"/>
    </xf>
    <xf numFmtId="49" fontId="17" fillId="38" borderId="90" xfId="0" applyNumberFormat="1" applyFont="1" applyFill="1" applyBorder="1" applyAlignment="1">
      <alignment horizontal="left" vertical="center"/>
    </xf>
    <xf numFmtId="0" fontId="17" fillId="38" borderId="90" xfId="0" applyNumberFormat="1" applyFont="1" applyFill="1" applyBorder="1" applyAlignment="1">
      <alignment horizontal="center" vertical="center"/>
    </xf>
    <xf numFmtId="0" fontId="17" fillId="38" borderId="91" xfId="0" applyNumberFormat="1" applyFont="1" applyFill="1" applyBorder="1" applyAlignment="1">
      <alignment horizontal="center" vertical="center"/>
    </xf>
    <xf numFmtId="0" fontId="17" fillId="38" borderId="1" xfId="0" applyNumberFormat="1" applyFont="1" applyFill="1" applyBorder="1" applyAlignment="1">
      <alignment horizontal="justify" vertical="center"/>
    </xf>
    <xf numFmtId="0" fontId="17" fillId="38" borderId="92" xfId="0" applyNumberFormat="1" applyFont="1" applyFill="1" applyBorder="1" applyAlignment="1">
      <alignment horizontal="left" vertical="center" wrapText="1"/>
    </xf>
    <xf numFmtId="49" fontId="17" fillId="38" borderId="93" xfId="0" applyNumberFormat="1" applyFont="1" applyFill="1" applyBorder="1" applyAlignment="1">
      <alignment horizontal="left" vertical="center"/>
    </xf>
    <xf numFmtId="0" fontId="17" fillId="38" borderId="93" xfId="0" applyNumberFormat="1" applyFont="1" applyFill="1" applyBorder="1" applyAlignment="1">
      <alignment horizontal="center" vertical="center"/>
    </xf>
    <xf numFmtId="0" fontId="17" fillId="39" borderId="91" xfId="0" applyNumberFormat="1" applyFont="1" applyFill="1" applyBorder="1" applyAlignment="1">
      <alignment horizontal="center" vertical="center"/>
    </xf>
    <xf numFmtId="0" fontId="17" fillId="39" borderId="1" xfId="0" applyNumberFormat="1" applyFont="1" applyFill="1" applyBorder="1" applyAlignment="1">
      <alignment horizontal="justify" vertical="center"/>
    </xf>
    <xf numFmtId="0" fontId="17" fillId="39" borderId="92" xfId="0" applyNumberFormat="1" applyFont="1" applyFill="1" applyBorder="1" applyAlignment="1">
      <alignment horizontal="left" vertical="center" wrapText="1"/>
    </xf>
    <xf numFmtId="49" fontId="17" fillId="40" borderId="93" xfId="0" applyNumberFormat="1" applyFont="1" applyFill="1" applyBorder="1" applyAlignment="1">
      <alignment horizontal="left" vertical="center"/>
    </xf>
    <xf numFmtId="0" fontId="17" fillId="39" borderId="93" xfId="0" applyNumberFormat="1" applyFont="1" applyFill="1" applyBorder="1" applyAlignment="1">
      <alignment horizontal="center" vertical="center"/>
    </xf>
    <xf numFmtId="49" fontId="17" fillId="39" borderId="93" xfId="0" applyNumberFormat="1" applyFont="1" applyFill="1" applyBorder="1" applyAlignment="1">
      <alignment horizontal="left" vertical="center"/>
    </xf>
    <xf numFmtId="0" fontId="17" fillId="39" borderId="94" xfId="0" applyNumberFormat="1" applyFont="1" applyFill="1" applyBorder="1" applyAlignment="1">
      <alignment horizontal="center" vertical="center"/>
    </xf>
    <xf numFmtId="0" fontId="17" fillId="39" borderId="90" xfId="0" applyNumberFormat="1" applyFont="1" applyFill="1" applyBorder="1" applyAlignment="1">
      <alignment vertical="center" wrapText="1"/>
    </xf>
    <xf numFmtId="0" fontId="17" fillId="39" borderId="93" xfId="0" applyNumberFormat="1" applyFont="1" applyFill="1" applyBorder="1" applyAlignment="1">
      <alignment horizontal="left" vertical="center" wrapText="1"/>
    </xf>
    <xf numFmtId="0" fontId="17" fillId="39" borderId="93" xfId="0" applyNumberFormat="1" applyFont="1" applyFill="1" applyBorder="1" applyAlignment="1">
      <alignment vertical="center" wrapText="1"/>
    </xf>
    <xf numFmtId="0" fontId="17" fillId="39" borderId="0" xfId="0" applyNumberFormat="1" applyFont="1" applyFill="1" applyBorder="1" applyAlignment="1">
      <alignment horizontal="justify" vertical="center"/>
    </xf>
    <xf numFmtId="0" fontId="17" fillId="2" borderId="94" xfId="0" applyNumberFormat="1" applyFont="1" applyFill="1" applyBorder="1" applyAlignment="1">
      <alignment horizontal="center" vertical="center"/>
    </xf>
    <xf numFmtId="0" fontId="17" fillId="2" borderId="93" xfId="0" applyNumberFormat="1" applyFont="1" applyFill="1" applyBorder="1" applyAlignment="1">
      <alignment vertical="center" wrapText="1"/>
    </xf>
    <xf numFmtId="0" fontId="17" fillId="2" borderId="93" xfId="0" applyNumberFormat="1" applyFont="1" applyFill="1" applyBorder="1" applyAlignment="1">
      <alignment horizontal="left" vertical="center" wrapText="1"/>
    </xf>
    <xf numFmtId="49" fontId="17" fillId="2" borderId="93" xfId="0" applyNumberFormat="1" applyFont="1" applyFill="1" applyBorder="1" applyAlignment="1">
      <alignment horizontal="left" vertical="center"/>
    </xf>
    <xf numFmtId="0" fontId="17" fillId="2" borderId="93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justify" vertical="center"/>
    </xf>
    <xf numFmtId="0" fontId="17" fillId="2" borderId="93" xfId="0" applyNumberFormat="1" applyFont="1" applyFill="1" applyBorder="1" applyAlignment="1">
      <alignment vertical="center"/>
    </xf>
    <xf numFmtId="0" fontId="17" fillId="2" borderId="95" xfId="0" applyNumberFormat="1" applyFont="1" applyFill="1" applyBorder="1" applyAlignment="1">
      <alignment horizontal="center" vertical="center"/>
    </xf>
    <xf numFmtId="0" fontId="17" fillId="2" borderId="96" xfId="0" applyNumberFormat="1" applyFont="1" applyFill="1" applyBorder="1" applyAlignment="1">
      <alignment vertical="center"/>
    </xf>
    <xf numFmtId="49" fontId="17" fillId="2" borderId="96" xfId="0" applyNumberFormat="1" applyFont="1" applyFill="1" applyBorder="1" applyAlignment="1">
      <alignment horizontal="left" vertical="center"/>
    </xf>
    <xf numFmtId="0" fontId="17" fillId="2" borderId="96" xfId="0" applyNumberFormat="1" applyFont="1" applyFill="1" applyBorder="1" applyAlignment="1">
      <alignment horizontal="center" vertical="center"/>
    </xf>
    <xf numFmtId="0" fontId="17" fillId="10" borderId="14" xfId="0" applyNumberFormat="1" applyFont="1" applyFill="1" applyBorder="1" applyAlignment="1">
      <alignment horizontal="center" vertical="center"/>
    </xf>
    <xf numFmtId="0" fontId="17" fillId="10" borderId="15" xfId="0" applyNumberFormat="1" applyFont="1" applyFill="1" applyBorder="1" applyAlignment="1">
      <alignment horizontal="left" vertical="center"/>
    </xf>
    <xf numFmtId="0" fontId="17" fillId="10" borderId="15" xfId="0" applyNumberFormat="1" applyFont="1" applyFill="1" applyBorder="1" applyAlignment="1">
      <alignment vertical="center"/>
    </xf>
    <xf numFmtId="49" fontId="17" fillId="10" borderId="15" xfId="0" applyNumberFormat="1" applyFont="1" applyFill="1" applyBorder="1" applyAlignment="1">
      <alignment horizontal="left" vertical="center"/>
    </xf>
    <xf numFmtId="0" fontId="17" fillId="10" borderId="15" xfId="0" applyNumberFormat="1" applyFont="1" applyFill="1" applyBorder="1" applyAlignment="1">
      <alignment horizontal="center" vertical="center"/>
    </xf>
    <xf numFmtId="0" fontId="17" fillId="10" borderId="19" xfId="0" applyNumberFormat="1" applyFont="1" applyFill="1" applyBorder="1" applyAlignment="1">
      <alignment vertical="center"/>
    </xf>
    <xf numFmtId="0" fontId="17" fillId="10" borderId="20" xfId="0" applyNumberFormat="1" applyFont="1" applyFill="1" applyBorder="1" applyAlignment="1">
      <alignment vertical="center"/>
    </xf>
    <xf numFmtId="0" fontId="52" fillId="38" borderId="90" xfId="0" applyNumberFormat="1" applyFont="1" applyFill="1" applyBorder="1" applyAlignment="1">
      <alignment horizontal="center" vertical="center"/>
    </xf>
    <xf numFmtId="0" fontId="52" fillId="38" borderId="93" xfId="0" applyNumberFormat="1" applyFont="1" applyFill="1" applyBorder="1" applyAlignment="1">
      <alignment horizontal="center" vertical="center"/>
    </xf>
    <xf numFmtId="179" fontId="52" fillId="38" borderId="90" xfId="0" applyNumberFormat="1" applyFont="1" applyFill="1" applyBorder="1" applyAlignment="1">
      <alignment horizontal="center" vertical="center"/>
    </xf>
    <xf numFmtId="0" fontId="17" fillId="38" borderId="97" xfId="0" applyNumberFormat="1" applyFont="1" applyFill="1" applyBorder="1" applyAlignment="1">
      <alignment horizontal="center" vertical="center"/>
    </xf>
    <xf numFmtId="179" fontId="52" fillId="38" borderId="93" xfId="0" applyNumberFormat="1" applyFont="1" applyFill="1" applyBorder="1" applyAlignment="1">
      <alignment horizontal="center" vertical="center"/>
    </xf>
    <xf numFmtId="0" fontId="17" fillId="38" borderId="98" xfId="0" applyNumberFormat="1" applyFont="1" applyFill="1" applyBorder="1" applyAlignment="1">
      <alignment horizontal="center" vertical="center"/>
    </xf>
    <xf numFmtId="179" fontId="17" fillId="38" borderId="93" xfId="0" applyNumberFormat="1" applyFont="1" applyFill="1" applyBorder="1" applyAlignment="1">
      <alignment horizontal="center" vertical="center"/>
    </xf>
    <xf numFmtId="0" fontId="17" fillId="38" borderId="93" xfId="0" applyNumberFormat="1" applyFont="1" applyFill="1" applyBorder="1" applyAlignment="1">
      <alignment vertical="center"/>
    </xf>
    <xf numFmtId="0" fontId="17" fillId="38" borderId="98" xfId="0" applyNumberFormat="1" applyFont="1" applyFill="1" applyBorder="1" applyAlignment="1">
      <alignment vertical="center"/>
    </xf>
    <xf numFmtId="0" fontId="17" fillId="39" borderId="93" xfId="0" applyNumberFormat="1" applyFont="1" applyFill="1" applyBorder="1" applyAlignment="1">
      <alignment vertical="center"/>
    </xf>
    <xf numFmtId="0" fontId="17" fillId="39" borderId="98" xfId="0" applyNumberFormat="1" applyFont="1" applyFill="1" applyBorder="1" applyAlignment="1">
      <alignment vertical="center"/>
    </xf>
    <xf numFmtId="0" fontId="17" fillId="2" borderId="98" xfId="0" applyNumberFormat="1" applyFont="1" applyFill="1" applyBorder="1" applyAlignment="1">
      <alignment vertical="center"/>
    </xf>
    <xf numFmtId="0" fontId="53" fillId="17" borderId="1" xfId="0" applyNumberFormat="1" applyFont="1" applyFill="1" applyBorder="1" applyAlignment="1">
      <alignment vertical="center"/>
    </xf>
    <xf numFmtId="0" fontId="17" fillId="2" borderId="99" xfId="0" applyNumberFormat="1" applyFont="1" applyFill="1" applyBorder="1" applyAlignment="1">
      <alignment vertical="center"/>
    </xf>
    <xf numFmtId="0" fontId="53" fillId="17" borderId="0" xfId="0" applyNumberFormat="1" applyFont="1" applyFill="1" applyBorder="1" applyAlignment="1">
      <alignment vertical="center"/>
    </xf>
    <xf numFmtId="0" fontId="17" fillId="2" borderId="100" xfId="0" applyNumberFormat="1" applyFont="1" applyFill="1" applyBorder="1" applyAlignment="1">
      <alignment vertical="center"/>
    </xf>
    <xf numFmtId="0" fontId="17" fillId="10" borderId="16" xfId="0" applyNumberFormat="1" applyFont="1" applyFill="1" applyBorder="1" applyAlignment="1">
      <alignment vertical="center"/>
    </xf>
    <xf numFmtId="0" fontId="53" fillId="2" borderId="0" xfId="0" applyNumberFormat="1" applyFont="1" applyFill="1" applyBorder="1" applyAlignment="1">
      <alignment vertical="center"/>
    </xf>
    <xf numFmtId="185" fontId="54" fillId="0" borderId="0" xfId="0" applyFont="1" applyAlignment="1">
      <alignment vertical="center"/>
    </xf>
    <xf numFmtId="185" fontId="55" fillId="0" borderId="0" xfId="0" applyFont="1" applyAlignment="1">
      <alignment vertical="center"/>
    </xf>
    <xf numFmtId="0" fontId="20" fillId="11" borderId="104" xfId="0" applyNumberFormat="1" applyFont="1" applyFill="1" applyBorder="1" applyAlignment="1">
      <alignment horizontal="center" vertical="center"/>
    </xf>
    <xf numFmtId="0" fontId="56" fillId="41" borderId="7" xfId="0" applyNumberFormat="1" applyFont="1" applyFill="1" applyBorder="1" applyAlignment="1">
      <alignment horizontal="center" vertical="center"/>
    </xf>
    <xf numFmtId="0" fontId="20" fillId="11" borderId="1" xfId="0" applyNumberFormat="1" applyFont="1" applyFill="1" applyBorder="1" applyAlignment="1">
      <alignment horizontal="center" vertical="center" wrapText="1"/>
    </xf>
    <xf numFmtId="0" fontId="20" fillId="11" borderId="8" xfId="0" applyNumberFormat="1" applyFont="1" applyFill="1" applyBorder="1" applyAlignment="1">
      <alignment horizontal="center" vertical="center" wrapText="1"/>
    </xf>
    <xf numFmtId="0" fontId="3" fillId="0" borderId="106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wrapText="1"/>
    </xf>
    <xf numFmtId="0" fontId="3" fillId="0" borderId="107" xfId="0" applyNumberFormat="1" applyFont="1" applyFill="1" applyBorder="1" applyAlignment="1">
      <alignment wrapText="1"/>
    </xf>
    <xf numFmtId="0" fontId="3" fillId="0" borderId="104" xfId="0" applyNumberFormat="1" applyFont="1" applyFill="1" applyBorder="1" applyAlignment="1">
      <alignment horizontal="center"/>
    </xf>
    <xf numFmtId="0" fontId="3" fillId="0" borderId="23" xfId="0" applyNumberFormat="1" applyFont="1" applyFill="1" applyBorder="1" applyAlignment="1">
      <alignment wrapText="1"/>
    </xf>
    <xf numFmtId="0" fontId="56" fillId="0" borderId="104" xfId="0" applyNumberFormat="1" applyFont="1" applyFill="1" applyBorder="1" applyAlignment="1">
      <alignment horizontal="center"/>
    </xf>
    <xf numFmtId="0" fontId="56" fillId="0" borderId="107" xfId="0" applyNumberFormat="1" applyFont="1" applyFill="1" applyBorder="1" applyAlignment="1">
      <alignment wrapText="1"/>
    </xf>
    <xf numFmtId="0" fontId="3" fillId="0" borderId="17" xfId="0" applyNumberFormat="1" applyFont="1" applyFill="1" applyBorder="1" applyAlignment="1">
      <alignment wrapText="1"/>
    </xf>
    <xf numFmtId="0" fontId="3" fillId="41" borderId="7" xfId="0" applyNumberFormat="1" applyFont="1" applyFill="1" applyBorder="1" applyAlignment="1">
      <alignment horizontal="center" vertical="center"/>
    </xf>
    <xf numFmtId="0" fontId="20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11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/>
    <xf numFmtId="0" fontId="3" fillId="0" borderId="12" xfId="0" applyNumberFormat="1" applyFont="1" applyFill="1" applyBorder="1" applyAlignment="1">
      <alignment horizontal="left" vertical="center"/>
    </xf>
    <xf numFmtId="0" fontId="3" fillId="0" borderId="12" xfId="0" applyNumberFormat="1" applyFont="1" applyFill="1" applyBorder="1" applyAlignment="1">
      <alignment horizontal="left" vertical="top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2" xfId="0" applyNumberFormat="1" applyFont="1" applyFill="1" applyBorder="1" applyAlignment="1">
      <alignment horizontal="left" vertical="top" wrapText="1"/>
    </xf>
    <xf numFmtId="185" fontId="57" fillId="0" borderId="0" xfId="93" applyNumberFormat="1" applyFont="1" applyBorder="1" applyAlignment="1">
      <alignment vertical="center"/>
    </xf>
    <xf numFmtId="185" fontId="57" fillId="0" borderId="0" xfId="93" applyNumberFormat="1" applyFont="1" applyFill="1" applyBorder="1" applyAlignment="1">
      <alignment horizontal="center" vertical="center"/>
    </xf>
    <xf numFmtId="185" fontId="58" fillId="0" borderId="0" xfId="93" applyNumberFormat="1" applyFont="1" applyAlignment="1">
      <alignment horizontal="center" vertical="center"/>
    </xf>
    <xf numFmtId="0" fontId="58" fillId="0" borderId="0" xfId="93" applyNumberFormat="1" applyFont="1" applyAlignment="1">
      <alignment horizontal="center" vertical="center"/>
    </xf>
    <xf numFmtId="185" fontId="58" fillId="0" borderId="0" xfId="93" applyNumberFormat="1" applyFont="1" applyAlignment="1">
      <alignment horizontal="left" vertical="center"/>
    </xf>
    <xf numFmtId="185" fontId="57" fillId="0" borderId="0" xfId="93" applyNumberFormat="1" applyFont="1" applyBorder="1" applyAlignment="1">
      <alignment horizontal="center" vertical="center"/>
    </xf>
    <xf numFmtId="185" fontId="59" fillId="0" borderId="0" xfId="93" applyNumberFormat="1" applyFont="1" applyBorder="1" applyAlignment="1">
      <alignment horizontal="center" vertical="center"/>
    </xf>
    <xf numFmtId="185" fontId="2" fillId="3" borderId="0" xfId="80" applyFont="1" applyFill="1" applyBorder="1" applyAlignment="1">
      <alignment vertical="center"/>
    </xf>
    <xf numFmtId="185" fontId="10" fillId="3" borderId="0" xfId="80" applyFont="1" applyFill="1" applyAlignment="1">
      <alignment vertical="center"/>
    </xf>
    <xf numFmtId="185" fontId="18" fillId="11" borderId="22" xfId="93" applyNumberFormat="1" applyFont="1" applyFill="1" applyBorder="1" applyAlignment="1">
      <alignment horizontal="center" vertical="center"/>
    </xf>
    <xf numFmtId="185" fontId="18" fillId="11" borderId="22" xfId="0" applyFont="1" applyFill="1" applyBorder="1" applyAlignment="1">
      <alignment horizontal="center" vertical="center" wrapText="1"/>
    </xf>
    <xf numFmtId="0" fontId="18" fillId="11" borderId="22" xfId="0" applyNumberFormat="1" applyFont="1" applyFill="1" applyBorder="1" applyAlignment="1">
      <alignment horizontal="center" vertical="center" wrapText="1"/>
    </xf>
    <xf numFmtId="0" fontId="3" fillId="0" borderId="7" xfId="93" applyNumberFormat="1" applyFont="1" applyBorder="1" applyAlignment="1">
      <alignment horizontal="center" vertical="center"/>
    </xf>
    <xf numFmtId="185" fontId="3" fillId="0" borderId="1" xfId="93" applyNumberFormat="1" applyFont="1" applyBorder="1" applyAlignment="1">
      <alignment horizontal="center" vertical="center"/>
    </xf>
    <xf numFmtId="0" fontId="17" fillId="0" borderId="1" xfId="194" applyNumberFormat="1" applyFont="1" applyFill="1" applyBorder="1" applyAlignment="1">
      <alignment horizontal="center" vertical="center" wrapText="1"/>
    </xf>
    <xf numFmtId="185" fontId="3" fillId="0" borderId="1" xfId="93" applyNumberFormat="1" applyFont="1" applyBorder="1" applyAlignment="1">
      <alignment horizontal="left" vertical="center"/>
    </xf>
    <xf numFmtId="185" fontId="17" fillId="0" borderId="1" xfId="0" applyFont="1" applyBorder="1" applyAlignment="1">
      <alignment horizontal="left"/>
    </xf>
    <xf numFmtId="185" fontId="3" fillId="0" borderId="1" xfId="93" applyNumberFormat="1" applyFont="1" applyBorder="1" applyAlignment="1">
      <alignment horizontal="left" vertical="center" wrapText="1"/>
    </xf>
    <xf numFmtId="0" fontId="17" fillId="0" borderId="1" xfId="93" applyNumberFormat="1" applyFont="1" applyBorder="1" applyAlignment="1">
      <alignment horizontal="center" vertical="center"/>
    </xf>
    <xf numFmtId="185" fontId="17" fillId="0" borderId="1" xfId="93" applyNumberFormat="1" applyFont="1" applyBorder="1" applyAlignment="1">
      <alignment horizontal="left" vertical="center"/>
    </xf>
    <xf numFmtId="185" fontId="17" fillId="0" borderId="1" xfId="93" applyNumberFormat="1" applyFont="1" applyBorder="1" applyAlignment="1">
      <alignment horizontal="center" vertical="center"/>
    </xf>
    <xf numFmtId="185" fontId="3" fillId="0" borderId="1" xfId="93" applyNumberFormat="1" applyFont="1" applyFill="1" applyBorder="1" applyAlignment="1">
      <alignment horizontal="left" vertical="center"/>
    </xf>
    <xf numFmtId="0" fontId="3" fillId="0" borderId="9" xfId="93" applyNumberFormat="1" applyFont="1" applyBorder="1" applyAlignment="1">
      <alignment horizontal="center" vertical="center"/>
    </xf>
    <xf numFmtId="185" fontId="17" fillId="0" borderId="10" xfId="93" applyNumberFormat="1" applyFont="1" applyBorder="1" applyAlignment="1">
      <alignment horizontal="center" vertical="center"/>
    </xf>
    <xf numFmtId="185" fontId="17" fillId="0" borderId="10" xfId="93" applyNumberFormat="1" applyFont="1" applyBorder="1" applyAlignment="1">
      <alignment horizontal="left" vertical="center"/>
    </xf>
    <xf numFmtId="0" fontId="17" fillId="0" borderId="10" xfId="0" applyNumberFormat="1" applyFont="1" applyBorder="1" applyAlignment="1">
      <alignment horizontal="center" vertical="center" wrapText="1"/>
    </xf>
    <xf numFmtId="185" fontId="3" fillId="0" borderId="10" xfId="93" applyNumberFormat="1" applyFont="1" applyBorder="1" applyAlignment="1">
      <alignment horizontal="left" vertical="center"/>
    </xf>
    <xf numFmtId="0" fontId="22" fillId="0" borderId="1" xfId="0" applyNumberFormat="1" applyFont="1" applyFill="1" applyBorder="1" applyAlignment="1">
      <alignment vertical="center" wrapText="1"/>
    </xf>
    <xf numFmtId="185" fontId="3" fillId="0" borderId="8" xfId="93" applyNumberFormat="1" applyFont="1" applyBorder="1" applyAlignment="1">
      <alignment horizontal="center" vertical="center"/>
    </xf>
    <xf numFmtId="185" fontId="3" fillId="0" borderId="1" xfId="93" applyNumberFormat="1" applyFont="1" applyBorder="1" applyAlignment="1">
      <alignment horizontal="center" vertical="center" wrapText="1"/>
    </xf>
    <xf numFmtId="185" fontId="3" fillId="0" borderId="8" xfId="93" applyNumberFormat="1" applyFont="1" applyBorder="1" applyAlignment="1">
      <alignment horizontal="center" vertical="top" wrapText="1"/>
    </xf>
    <xf numFmtId="185" fontId="17" fillId="0" borderId="1" xfId="93" applyNumberFormat="1" applyFont="1" applyBorder="1" applyAlignment="1">
      <alignment horizontal="left" vertical="center" wrapText="1"/>
    </xf>
    <xf numFmtId="185" fontId="3" fillId="0" borderId="8" xfId="93" applyNumberFormat="1" applyFont="1" applyBorder="1" applyAlignment="1">
      <alignment horizontal="center" vertical="center" wrapText="1"/>
    </xf>
    <xf numFmtId="185" fontId="3" fillId="0" borderId="10" xfId="93" applyNumberFormat="1" applyFont="1" applyBorder="1" applyAlignment="1">
      <alignment horizontal="center" vertical="center"/>
    </xf>
    <xf numFmtId="185" fontId="3" fillId="0" borderId="11" xfId="93" applyNumberFormat="1" applyFont="1" applyBorder="1" applyAlignment="1">
      <alignment horizontal="center" vertical="center" wrapText="1"/>
    </xf>
    <xf numFmtId="0" fontId="16" fillId="10" borderId="4" xfId="0" applyNumberFormat="1" applyFont="1" applyFill="1" applyBorder="1" applyAlignment="1">
      <alignment horizontal="center"/>
    </xf>
    <xf numFmtId="0" fontId="16" fillId="10" borderId="7" xfId="0" applyNumberFormat="1" applyFont="1" applyFill="1" applyBorder="1" applyAlignment="1">
      <alignment horizontal="center"/>
    </xf>
    <xf numFmtId="0" fontId="16" fillId="2" borderId="12" xfId="0" applyNumberFormat="1" applyFont="1" applyFill="1" applyBorder="1" applyAlignment="1">
      <alignment horizontal="center"/>
    </xf>
    <xf numFmtId="0" fontId="17" fillId="2" borderId="12" xfId="0" applyNumberFormat="1" applyFont="1" applyFill="1" applyBorder="1" applyAlignment="1">
      <alignment horizontal="center"/>
    </xf>
    <xf numFmtId="185" fontId="17" fillId="0" borderId="1" xfId="0" applyFont="1" applyBorder="1" applyAlignment="1">
      <alignment horizontal="center"/>
    </xf>
    <xf numFmtId="185" fontId="17" fillId="0" borderId="0" xfId="0" applyFont="1" applyAlignment="1">
      <alignment horizontal="center"/>
    </xf>
    <xf numFmtId="185" fontId="17" fillId="0" borderId="12" xfId="0" applyFont="1" applyBorder="1" applyAlignment="1">
      <alignment horizontal="center"/>
    </xf>
    <xf numFmtId="0" fontId="16" fillId="42" borderId="29" xfId="155" applyNumberFormat="1" applyFont="1" applyFill="1" applyBorder="1" applyAlignment="1">
      <alignment horizontal="center" vertical="center" wrapText="1"/>
    </xf>
    <xf numFmtId="20" fontId="3" fillId="43" borderId="25" xfId="6" applyNumberFormat="1" applyFont="1" applyFill="1" applyBorder="1" applyAlignment="1">
      <alignment horizontal="center" vertical="center" wrapText="1"/>
    </xf>
    <xf numFmtId="20" fontId="3" fillId="43" borderId="29" xfId="155" applyNumberFormat="1" applyFont="1" applyFill="1" applyBorder="1" applyAlignment="1">
      <alignment horizontal="center" vertical="center" wrapText="1"/>
    </xf>
    <xf numFmtId="21" fontId="3" fillId="43" borderId="29" xfId="0" applyNumberFormat="1" applyFont="1" applyFill="1" applyBorder="1" applyAlignment="1">
      <alignment horizontal="center" vertical="center" wrapText="1"/>
    </xf>
    <xf numFmtId="0" fontId="3" fillId="43" borderId="29" xfId="155" applyNumberFormat="1" applyFont="1" applyFill="1" applyBorder="1" applyAlignment="1">
      <alignment horizontal="left" vertical="center" wrapText="1"/>
    </xf>
    <xf numFmtId="0" fontId="3" fillId="2" borderId="29" xfId="0" applyNumberFormat="1" applyFont="1" applyFill="1" applyBorder="1" applyAlignment="1">
      <alignment horizontal="center" vertical="center"/>
    </xf>
    <xf numFmtId="0" fontId="3" fillId="0" borderId="29" xfId="155" applyNumberFormat="1" applyFont="1" applyFill="1" applyBorder="1" applyAlignment="1">
      <alignment horizontal="left" vertical="center" wrapText="1"/>
    </xf>
    <xf numFmtId="0" fontId="23" fillId="0" borderId="29" xfId="0" applyNumberFormat="1" applyFont="1" applyFill="1" applyBorder="1" applyAlignment="1">
      <alignment horizontal="center" vertical="center" wrapText="1"/>
    </xf>
    <xf numFmtId="0" fontId="23" fillId="0" borderId="29" xfId="155" applyNumberFormat="1" applyFont="1" applyFill="1" applyBorder="1" applyAlignment="1">
      <alignment horizontal="left" vertical="center" wrapText="1"/>
    </xf>
    <xf numFmtId="0" fontId="23" fillId="43" borderId="29" xfId="155" applyNumberFormat="1" applyFont="1" applyFill="1" applyBorder="1" applyAlignment="1">
      <alignment horizontal="left" vertical="center" wrapText="1"/>
    </xf>
    <xf numFmtId="0" fontId="3" fillId="0" borderId="29" xfId="155" applyNumberFormat="1" applyFont="1" applyFill="1" applyBorder="1" applyAlignment="1">
      <alignment horizontal="center" vertical="center" wrapText="1"/>
    </xf>
    <xf numFmtId="0" fontId="3" fillId="2" borderId="29" xfId="155" applyNumberFormat="1" applyFont="1" applyFill="1" applyBorder="1" applyAlignment="1">
      <alignment horizontal="center" vertical="center" wrapText="1"/>
    </xf>
    <xf numFmtId="0" fontId="62" fillId="43" borderId="29" xfId="155" applyNumberFormat="1" applyFont="1" applyFill="1" applyBorder="1" applyAlignment="1">
      <alignment horizontal="left" vertical="center" wrapText="1"/>
    </xf>
    <xf numFmtId="0" fontId="3" fillId="43" borderId="29" xfId="155" applyNumberFormat="1" applyFont="1" applyFill="1" applyBorder="1" applyAlignment="1">
      <alignment horizontal="center" vertical="center" wrapText="1"/>
    </xf>
    <xf numFmtId="0" fontId="3" fillId="2" borderId="29" xfId="0" applyNumberFormat="1" applyFont="1" applyFill="1" applyBorder="1" applyAlignment="1">
      <alignment horizontal="center" vertical="center" wrapText="1"/>
    </xf>
    <xf numFmtId="0" fontId="63" fillId="0" borderId="29" xfId="0" applyNumberFormat="1" applyFont="1" applyFill="1" applyBorder="1" applyAlignment="1">
      <alignment horizontal="center" vertical="center" wrapText="1"/>
    </xf>
    <xf numFmtId="0" fontId="63" fillId="44" borderId="29" xfId="0" applyNumberFormat="1" applyFont="1" applyFill="1" applyBorder="1" applyAlignment="1">
      <alignment horizontal="center" vertical="center"/>
    </xf>
    <xf numFmtId="0" fontId="63" fillId="0" borderId="29" xfId="0" applyNumberFormat="1" applyFont="1" applyFill="1" applyBorder="1" applyAlignment="1">
      <alignment horizontal="center" vertical="center"/>
    </xf>
    <xf numFmtId="0" fontId="16" fillId="42" borderId="30" xfId="0" applyNumberFormat="1" applyFont="1" applyFill="1" applyBorder="1" applyAlignment="1">
      <alignment horizontal="center" vertical="center" wrapText="1"/>
    </xf>
    <xf numFmtId="0" fontId="17" fillId="0" borderId="30" xfId="0" applyNumberFormat="1" applyFont="1" applyFill="1" applyBorder="1" applyAlignment="1">
      <alignment horizontal="center" vertical="center"/>
    </xf>
    <xf numFmtId="0" fontId="3" fillId="2" borderId="30" xfId="155" applyNumberFormat="1" applyFont="1" applyFill="1" applyBorder="1" applyAlignment="1">
      <alignment horizontal="center" vertical="center" wrapText="1"/>
    </xf>
    <xf numFmtId="0" fontId="3" fillId="43" borderId="30" xfId="155" applyNumberFormat="1" applyFont="1" applyFill="1" applyBorder="1" applyAlignment="1">
      <alignment horizontal="center" vertical="center" wrapText="1"/>
    </xf>
    <xf numFmtId="0" fontId="3" fillId="0" borderId="30" xfId="155" applyNumberFormat="1" applyFont="1" applyFill="1" applyBorder="1" applyAlignment="1">
      <alignment horizontal="center" vertical="center" wrapText="1"/>
    </xf>
    <xf numFmtId="0" fontId="63" fillId="44" borderId="29" xfId="0" applyNumberFormat="1" applyFont="1" applyFill="1" applyBorder="1" applyAlignment="1">
      <alignment horizontal="center" vertical="center" wrapText="1"/>
    </xf>
    <xf numFmtId="0" fontId="63" fillId="44" borderId="30" xfId="0" applyNumberFormat="1" applyFont="1" applyFill="1" applyBorder="1" applyAlignment="1">
      <alignment horizontal="center" vertical="center" wrapText="1"/>
    </xf>
    <xf numFmtId="0" fontId="3" fillId="0" borderId="30" xfId="155" applyNumberFormat="1" applyFont="1" applyFill="1" applyBorder="1" applyAlignment="1">
      <alignment horizontal="left" vertical="center" wrapText="1"/>
    </xf>
    <xf numFmtId="0" fontId="64" fillId="43" borderId="29" xfId="155" applyNumberFormat="1" applyFont="1" applyFill="1" applyBorder="1" applyAlignment="1">
      <alignment horizontal="left" vertical="center" wrapText="1"/>
    </xf>
    <xf numFmtId="0" fontId="17" fillId="0" borderId="29" xfId="0" applyNumberFormat="1" applyFont="1" applyFill="1" applyBorder="1" applyAlignment="1">
      <alignment horizontal="left" vertical="center" wrapText="1"/>
    </xf>
    <xf numFmtId="20" fontId="3" fillId="43" borderId="37" xfId="6" applyNumberFormat="1" applyFont="1" applyFill="1" applyBorder="1" applyAlignment="1">
      <alignment horizontal="center" vertical="center" wrapText="1"/>
    </xf>
    <xf numFmtId="20" fontId="3" fillId="43" borderId="38" xfId="155" applyNumberFormat="1" applyFont="1" applyFill="1" applyBorder="1" applyAlignment="1">
      <alignment horizontal="center" vertical="center" wrapText="1"/>
    </xf>
    <xf numFmtId="21" fontId="3" fillId="43" borderId="38" xfId="0" applyNumberFormat="1" applyFont="1" applyFill="1" applyBorder="1" applyAlignment="1">
      <alignment horizontal="center" vertical="center" wrapText="1"/>
    </xf>
    <xf numFmtId="0" fontId="3" fillId="0" borderId="38" xfId="0" applyNumberFormat="1" applyFont="1" applyFill="1" applyBorder="1" applyAlignment="1">
      <alignment horizontal="center" vertical="center" wrapText="1"/>
    </xf>
    <xf numFmtId="0" fontId="3" fillId="43" borderId="38" xfId="155" applyNumberFormat="1" applyFont="1" applyFill="1" applyBorder="1" applyAlignment="1">
      <alignment horizontal="left" vertical="center" wrapText="1"/>
    </xf>
    <xf numFmtId="0" fontId="3" fillId="2" borderId="38" xfId="0" applyNumberFormat="1" applyFont="1" applyFill="1" applyBorder="1" applyAlignment="1">
      <alignment horizontal="center" vertical="center"/>
    </xf>
    <xf numFmtId="0" fontId="3" fillId="0" borderId="38" xfId="0" applyNumberFormat="1" applyFont="1" applyFill="1" applyBorder="1" applyAlignment="1">
      <alignment horizontal="center" vertical="center"/>
    </xf>
    <xf numFmtId="0" fontId="3" fillId="0" borderId="38" xfId="155" applyNumberFormat="1" applyFont="1" applyFill="1" applyBorder="1" applyAlignment="1">
      <alignment horizontal="center" vertical="center" wrapText="1"/>
    </xf>
    <xf numFmtId="0" fontId="23" fillId="0" borderId="30" xfId="155" applyNumberFormat="1" applyFont="1" applyFill="1" applyBorder="1" applyAlignment="1">
      <alignment horizontal="center" vertical="center" wrapText="1"/>
    </xf>
    <xf numFmtId="0" fontId="63" fillId="0" borderId="30" xfId="0" applyNumberFormat="1" applyFont="1" applyFill="1" applyBorder="1" applyAlignment="1">
      <alignment horizontal="center" vertical="center"/>
    </xf>
    <xf numFmtId="0" fontId="63" fillId="44" borderId="38" xfId="0" applyNumberFormat="1" applyFont="1" applyFill="1" applyBorder="1" applyAlignment="1">
      <alignment horizontal="center" vertical="center" wrapText="1"/>
    </xf>
    <xf numFmtId="0" fontId="3" fillId="0" borderId="39" xfId="155" applyNumberFormat="1" applyFont="1" applyFill="1" applyBorder="1" applyAlignment="1">
      <alignment horizontal="center" vertical="center" wrapText="1"/>
    </xf>
    <xf numFmtId="0" fontId="65" fillId="0" borderId="0" xfId="177" applyFont="1" applyAlignment="1">
      <alignment horizontal="center"/>
    </xf>
    <xf numFmtId="0" fontId="26" fillId="0" borderId="0" xfId="177" applyFont="1"/>
    <xf numFmtId="0" fontId="26" fillId="0" borderId="0" xfId="177" applyFont="1" applyAlignment="1">
      <alignment horizontal="center"/>
    </xf>
    <xf numFmtId="0" fontId="66" fillId="0" borderId="0" xfId="177" applyFont="1" applyAlignment="1"/>
    <xf numFmtId="0" fontId="66" fillId="0" borderId="0" xfId="177" applyFont="1" applyAlignment="1">
      <alignment wrapText="1"/>
    </xf>
    <xf numFmtId="0" fontId="66" fillId="0" borderId="0" xfId="177" applyFont="1"/>
    <xf numFmtId="201" fontId="3" fillId="38" borderId="7" xfId="177" applyNumberFormat="1" applyFont="1" applyFill="1" applyBorder="1" applyAlignment="1">
      <alignment horizontal="center"/>
    </xf>
    <xf numFmtId="201" fontId="3" fillId="38" borderId="1" xfId="177" applyNumberFormat="1" applyFont="1" applyFill="1" applyBorder="1" applyAlignment="1">
      <alignment horizontal="center"/>
    </xf>
    <xf numFmtId="0" fontId="68" fillId="10" borderId="117" xfId="177" applyFont="1" applyFill="1" applyBorder="1" applyAlignment="1">
      <alignment horizontal="center" vertical="center"/>
    </xf>
    <xf numFmtId="0" fontId="68" fillId="10" borderId="118" xfId="177" applyFont="1" applyFill="1" applyBorder="1" applyAlignment="1">
      <alignment horizontal="center" vertical="center"/>
    </xf>
    <xf numFmtId="0" fontId="68" fillId="10" borderId="118" xfId="177" applyFont="1" applyFill="1" applyBorder="1" applyAlignment="1">
      <alignment horizontal="center" vertical="center" wrapText="1"/>
    </xf>
    <xf numFmtId="201" fontId="3" fillId="38" borderId="4" xfId="177" applyNumberFormat="1" applyFont="1" applyFill="1" applyBorder="1" applyAlignment="1">
      <alignment horizontal="center"/>
    </xf>
    <xf numFmtId="201" fontId="3" fillId="38" borderId="5" xfId="177" applyNumberFormat="1" applyFont="1" applyFill="1" applyBorder="1" applyAlignment="1">
      <alignment horizontal="center"/>
    </xf>
    <xf numFmtId="0" fontId="68" fillId="10" borderId="119" xfId="177" applyFont="1" applyFill="1" applyBorder="1" applyAlignment="1">
      <alignment horizontal="center" vertical="center"/>
    </xf>
    <xf numFmtId="0" fontId="68" fillId="10" borderId="20" xfId="177" applyFont="1" applyFill="1" applyBorder="1" applyAlignment="1">
      <alignment horizontal="center" vertical="center"/>
    </xf>
    <xf numFmtId="0" fontId="68" fillId="10" borderId="20" xfId="177" applyFont="1" applyFill="1" applyBorder="1" applyAlignment="1">
      <alignment horizontal="center" vertical="center" wrapText="1"/>
    </xf>
    <xf numFmtId="0" fontId="26" fillId="0" borderId="47" xfId="177" applyFont="1" applyFill="1" applyBorder="1" applyAlignment="1">
      <alignment horizontal="center" vertical="center" wrapText="1"/>
    </xf>
    <xf numFmtId="0" fontId="26" fillId="2" borderId="1" xfId="177" applyFont="1" applyFill="1" applyBorder="1" applyAlignment="1">
      <alignment vertical="center" wrapText="1"/>
    </xf>
    <xf numFmtId="0" fontId="26" fillId="47" borderId="104" xfId="177" applyFont="1" applyFill="1" applyBorder="1" applyAlignment="1"/>
    <xf numFmtId="0" fontId="26" fillId="47" borderId="0" xfId="177" applyFont="1" applyFill="1" applyBorder="1" applyAlignment="1"/>
    <xf numFmtId="0" fontId="26" fillId="0" borderId="5" xfId="177" applyFont="1" applyFill="1" applyBorder="1" applyAlignment="1">
      <alignment horizontal="center" vertical="center" wrapText="1"/>
    </xf>
    <xf numFmtId="0" fontId="68" fillId="45" borderId="119" xfId="177" applyFont="1" applyFill="1" applyBorder="1" applyAlignment="1">
      <alignment horizontal="center" vertical="center"/>
    </xf>
    <xf numFmtId="0" fontId="68" fillId="45" borderId="20" xfId="177" applyFont="1" applyFill="1" applyBorder="1" applyAlignment="1">
      <alignment horizontal="center" vertical="center"/>
    </xf>
    <xf numFmtId="0" fontId="68" fillId="45" borderId="20" xfId="177" applyFont="1" applyFill="1" applyBorder="1" applyAlignment="1">
      <alignment horizontal="center" vertical="center" wrapText="1"/>
    </xf>
    <xf numFmtId="0" fontId="26" fillId="0" borderId="1" xfId="177" applyFont="1" applyFill="1" applyBorder="1" applyAlignment="1">
      <alignment vertical="center" wrapText="1"/>
    </xf>
    <xf numFmtId="0" fontId="26" fillId="0" borderId="1" xfId="177" applyFont="1" applyFill="1" applyBorder="1" applyAlignment="1">
      <alignment horizontal="center" vertical="center" wrapText="1"/>
    </xf>
    <xf numFmtId="0" fontId="17" fillId="2" borderId="1" xfId="177" applyFont="1" applyFill="1" applyBorder="1" applyAlignment="1">
      <alignment vertical="center"/>
    </xf>
    <xf numFmtId="0" fontId="17" fillId="2" borderId="1" xfId="177" applyFont="1" applyFill="1" applyBorder="1" applyAlignment="1">
      <alignment vertical="center" wrapText="1"/>
    </xf>
    <xf numFmtId="0" fontId="26" fillId="2" borderId="1" xfId="177" applyFont="1" applyFill="1" applyBorder="1" applyAlignment="1">
      <alignment horizontal="left" vertical="center" wrapText="1"/>
    </xf>
    <xf numFmtId="0" fontId="17" fillId="48" borderId="118" xfId="177" applyFont="1" applyFill="1" applyBorder="1" applyAlignment="1">
      <alignment horizontal="center"/>
    </xf>
    <xf numFmtId="0" fontId="3" fillId="38" borderId="1" xfId="177" applyFont="1" applyFill="1" applyBorder="1" applyAlignment="1">
      <alignment horizontal="center"/>
    </xf>
    <xf numFmtId="201" fontId="3" fillId="9" borderId="1" xfId="177" applyNumberFormat="1" applyFont="1" applyFill="1" applyBorder="1" applyAlignment="1">
      <alignment horizontal="center"/>
    </xf>
    <xf numFmtId="0" fontId="26" fillId="49" borderId="0" xfId="177" applyFont="1" applyFill="1" applyBorder="1" applyAlignment="1"/>
    <xf numFmtId="201" fontId="3" fillId="50" borderId="1" xfId="177" applyNumberFormat="1" applyFont="1" applyFill="1" applyBorder="1" applyAlignment="1">
      <alignment horizontal="center"/>
    </xf>
    <xf numFmtId="201" fontId="3" fillId="46" borderId="118" xfId="177" applyNumberFormat="1" applyFont="1" applyFill="1" applyBorder="1" applyAlignment="1">
      <alignment horizontal="center"/>
    </xf>
    <xf numFmtId="0" fontId="26" fillId="0" borderId="0" xfId="177" applyFont="1" applyBorder="1"/>
    <xf numFmtId="201" fontId="3" fillId="47" borderId="1" xfId="177" applyNumberFormat="1" applyFont="1" applyFill="1" applyBorder="1" applyAlignment="1">
      <alignment horizontal="center"/>
    </xf>
    <xf numFmtId="201" fontId="63" fillId="51" borderId="1" xfId="177" applyNumberFormat="1" applyFont="1" applyFill="1" applyBorder="1" applyAlignment="1">
      <alignment horizontal="center"/>
    </xf>
    <xf numFmtId="201" fontId="63" fillId="51" borderId="24" xfId="177" applyNumberFormat="1" applyFont="1" applyFill="1" applyBorder="1" applyAlignment="1">
      <alignment horizontal="center"/>
    </xf>
    <xf numFmtId="0" fontId="69" fillId="0" borderId="0" xfId="177" applyFont="1" applyAlignment="1">
      <alignment horizontal="center"/>
    </xf>
    <xf numFmtId="201" fontId="3" fillId="9" borderId="5" xfId="177" applyNumberFormat="1" applyFont="1" applyFill="1" applyBorder="1" applyAlignment="1">
      <alignment horizontal="center"/>
    </xf>
    <xf numFmtId="201" fontId="63" fillId="53" borderId="5" xfId="177" applyNumberFormat="1" applyFont="1" applyFill="1" applyBorder="1" applyAlignment="1">
      <alignment horizontal="center"/>
    </xf>
    <xf numFmtId="201" fontId="63" fillId="53" borderId="21" xfId="177" applyNumberFormat="1" applyFont="1" applyFill="1" applyBorder="1" applyAlignment="1">
      <alignment horizontal="center"/>
    </xf>
    <xf numFmtId="0" fontId="63" fillId="53" borderId="21" xfId="177" applyFont="1" applyFill="1" applyBorder="1" applyAlignment="1">
      <alignment horizontal="center"/>
    </xf>
    <xf numFmtId="201" fontId="63" fillId="51" borderId="21" xfId="177" applyNumberFormat="1" applyFont="1" applyFill="1" applyBorder="1" applyAlignment="1">
      <alignment horizontal="center"/>
    </xf>
    <xf numFmtId="201" fontId="63" fillId="55" borderId="21" xfId="177" applyNumberFormat="1" applyFont="1" applyFill="1" applyBorder="1" applyAlignment="1">
      <alignment horizontal="center"/>
    </xf>
    <xf numFmtId="201" fontId="63" fillId="56" borderId="21" xfId="177" applyNumberFormat="1" applyFont="1" applyFill="1" applyBorder="1" applyAlignment="1">
      <alignment horizontal="center"/>
    </xf>
    <xf numFmtId="49" fontId="3" fillId="57" borderId="1" xfId="177" applyNumberFormat="1" applyFont="1" applyFill="1" applyBorder="1" applyAlignment="1">
      <alignment horizontal="center"/>
    </xf>
    <xf numFmtId="0" fontId="3" fillId="57" borderId="1" xfId="177" applyFont="1" applyFill="1" applyBorder="1" applyAlignment="1">
      <alignment horizontal="center"/>
    </xf>
    <xf numFmtId="201" fontId="3" fillId="57" borderId="1" xfId="177" applyNumberFormat="1" applyFont="1" applyFill="1" applyBorder="1" applyAlignment="1">
      <alignment horizontal="center"/>
    </xf>
    <xf numFmtId="49" fontId="3" fillId="58" borderId="1" xfId="177" applyNumberFormat="1" applyFont="1" applyFill="1" applyBorder="1" applyAlignment="1">
      <alignment horizontal="center"/>
    </xf>
    <xf numFmtId="49" fontId="3" fillId="57" borderId="8" xfId="177" applyNumberFormat="1" applyFont="1" applyFill="1" applyBorder="1" applyAlignment="1">
      <alignment horizontal="center"/>
    </xf>
    <xf numFmtId="0" fontId="3" fillId="58" borderId="1" xfId="177" applyFont="1" applyFill="1" applyBorder="1" applyAlignment="1">
      <alignment horizontal="center"/>
    </xf>
    <xf numFmtId="0" fontId="3" fillId="57" borderId="8" xfId="177" applyFont="1" applyFill="1" applyBorder="1" applyAlignment="1">
      <alignment horizontal="center"/>
    </xf>
    <xf numFmtId="201" fontId="3" fillId="58" borderId="1" xfId="177" applyNumberFormat="1" applyFont="1" applyFill="1" applyBorder="1" applyAlignment="1">
      <alignment horizontal="center"/>
    </xf>
    <xf numFmtId="201" fontId="3" fillId="57" borderId="8" xfId="177" applyNumberFormat="1" applyFont="1" applyFill="1" applyBorder="1" applyAlignment="1">
      <alignment horizontal="center"/>
    </xf>
    <xf numFmtId="201" fontId="3" fillId="50" borderId="8" xfId="177" applyNumberFormat="1" applyFont="1" applyFill="1" applyBorder="1" applyAlignment="1">
      <alignment horizontal="center"/>
    </xf>
    <xf numFmtId="0" fontId="26" fillId="0" borderId="1" xfId="177" applyFont="1" applyFill="1" applyBorder="1" applyAlignment="1">
      <alignment horizontal="left" vertical="center" wrapText="1"/>
    </xf>
    <xf numFmtId="0" fontId="17" fillId="2" borderId="1" xfId="177" applyFont="1" applyFill="1" applyBorder="1" applyAlignment="1">
      <alignment horizontal="left" vertical="center" wrapText="1"/>
    </xf>
    <xf numFmtId="0" fontId="17" fillId="0" borderId="1" xfId="177" applyFont="1" applyFill="1" applyBorder="1" applyAlignment="1">
      <alignment horizontal="left" vertical="center" wrapText="1"/>
    </xf>
    <xf numFmtId="0" fontId="3" fillId="0" borderId="1" xfId="177" applyFont="1" applyBorder="1" applyAlignment="1">
      <alignment vertical="center"/>
    </xf>
    <xf numFmtId="0" fontId="68" fillId="45" borderId="20" xfId="177" applyFont="1" applyFill="1" applyBorder="1" applyAlignment="1">
      <alignment horizontal="left" vertical="center"/>
    </xf>
    <xf numFmtId="0" fontId="26" fillId="0" borderId="24" xfId="177" applyFont="1" applyFill="1" applyBorder="1" applyAlignment="1">
      <alignment vertical="center" wrapText="1"/>
    </xf>
    <xf numFmtId="49" fontId="26" fillId="0" borderId="47" xfId="177" applyNumberFormat="1" applyFont="1" applyFill="1" applyBorder="1" applyAlignment="1">
      <alignment horizontal="center" vertical="center" wrapText="1"/>
    </xf>
    <xf numFmtId="0" fontId="3" fillId="2" borderId="1" xfId="177" applyFont="1" applyFill="1" applyBorder="1" applyAlignment="1">
      <alignment vertical="center"/>
    </xf>
    <xf numFmtId="0" fontId="26" fillId="0" borderId="109" xfId="177" applyFont="1" applyFill="1" applyBorder="1" applyAlignment="1">
      <alignment horizontal="center" vertical="center" wrapText="1"/>
    </xf>
    <xf numFmtId="0" fontId="17" fillId="59" borderId="1" xfId="177" applyFont="1" applyFill="1" applyBorder="1" applyAlignment="1">
      <alignment horizontal="left" vertical="center" wrapText="1"/>
    </xf>
    <xf numFmtId="201" fontId="3" fillId="50" borderId="5" xfId="177" applyNumberFormat="1" applyFont="1" applyFill="1" applyBorder="1" applyAlignment="1">
      <alignment horizontal="center"/>
    </xf>
    <xf numFmtId="201" fontId="63" fillId="55" borderId="5" xfId="177" applyNumberFormat="1" applyFont="1" applyFill="1" applyBorder="1" applyAlignment="1">
      <alignment horizontal="center"/>
    </xf>
    <xf numFmtId="0" fontId="3" fillId="50" borderId="1" xfId="177" applyFont="1" applyFill="1" applyBorder="1" applyAlignment="1">
      <alignment horizontal="center"/>
    </xf>
    <xf numFmtId="0" fontId="26" fillId="0" borderId="10" xfId="177" applyFont="1" applyFill="1" applyBorder="1" applyAlignment="1">
      <alignment vertical="center" wrapText="1"/>
    </xf>
    <xf numFmtId="201" fontId="3" fillId="38" borderId="9" xfId="177" applyNumberFormat="1" applyFont="1" applyFill="1" applyBorder="1" applyAlignment="1">
      <alignment horizontal="center"/>
    </xf>
    <xf numFmtId="201" fontId="3" fillId="38" borderId="10" xfId="177" applyNumberFormat="1" applyFont="1" applyFill="1" applyBorder="1" applyAlignment="1">
      <alignment horizontal="center"/>
    </xf>
    <xf numFmtId="0" fontId="66" fillId="0" borderId="0" xfId="177" applyFont="1" applyFill="1" applyAlignment="1"/>
    <xf numFmtId="201" fontId="3" fillId="9" borderId="10" xfId="177" applyNumberFormat="1" applyFont="1" applyFill="1" applyBorder="1" applyAlignment="1">
      <alignment horizontal="center"/>
    </xf>
    <xf numFmtId="201" fontId="3" fillId="9" borderId="124" xfId="177" applyNumberFormat="1" applyFont="1" applyFill="1" applyBorder="1" applyAlignment="1">
      <alignment horizontal="center"/>
    </xf>
    <xf numFmtId="201" fontId="63" fillId="53" borderId="124" xfId="177" applyNumberFormat="1" applyFont="1" applyFill="1" applyBorder="1" applyAlignment="1">
      <alignment horizontal="center"/>
    </xf>
    <xf numFmtId="201" fontId="63" fillId="53" borderId="125" xfId="177" applyNumberFormat="1" applyFont="1" applyFill="1" applyBorder="1" applyAlignment="1">
      <alignment horizontal="center"/>
    </xf>
    <xf numFmtId="0" fontId="70" fillId="0" borderId="0" xfId="177" applyFont="1"/>
    <xf numFmtId="201" fontId="63" fillId="51" borderId="125" xfId="177" applyNumberFormat="1" applyFont="1" applyFill="1" applyBorder="1" applyAlignment="1">
      <alignment horizontal="center"/>
    </xf>
    <xf numFmtId="201" fontId="63" fillId="51" borderId="20" xfId="177" applyNumberFormat="1" applyFont="1" applyFill="1" applyBorder="1" applyAlignment="1">
      <alignment horizontal="center"/>
    </xf>
    <xf numFmtId="201" fontId="63" fillId="51" borderId="116" xfId="177" applyNumberFormat="1" applyFont="1" applyFill="1" applyBorder="1" applyAlignment="1">
      <alignment horizontal="center"/>
    </xf>
    <xf numFmtId="201" fontId="3" fillId="57" borderId="10" xfId="177" applyNumberFormat="1" applyFont="1" applyFill="1" applyBorder="1" applyAlignment="1">
      <alignment horizontal="center"/>
    </xf>
    <xf numFmtId="201" fontId="3" fillId="58" borderId="10" xfId="177" applyNumberFormat="1" applyFont="1" applyFill="1" applyBorder="1" applyAlignment="1">
      <alignment horizontal="center"/>
    </xf>
    <xf numFmtId="201" fontId="3" fillId="50" borderId="11" xfId="177" applyNumberFormat="1" applyFont="1" applyFill="1" applyBorder="1" applyAlignment="1">
      <alignment horizontal="center"/>
    </xf>
    <xf numFmtId="0" fontId="26" fillId="47" borderId="0" xfId="177" applyFont="1" applyFill="1"/>
    <xf numFmtId="0" fontId="72" fillId="60" borderId="7" xfId="0" applyNumberFormat="1" applyFont="1" applyFill="1" applyBorder="1" applyAlignment="1">
      <alignment horizontal="center" vertical="center" wrapText="1"/>
    </xf>
    <xf numFmtId="0" fontId="72" fillId="60" borderId="1" xfId="0" applyNumberFormat="1" applyFont="1" applyFill="1" applyBorder="1" applyAlignment="1">
      <alignment horizontal="center" vertical="center" wrapText="1"/>
    </xf>
    <xf numFmtId="0" fontId="73" fillId="2" borderId="7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/>
    </xf>
    <xf numFmtId="0" fontId="73" fillId="2" borderId="104" xfId="0" applyNumberFormat="1" applyFont="1" applyFill="1" applyBorder="1" applyAlignment="1">
      <alignment horizontal="right" vertical="center" wrapText="1"/>
    </xf>
    <xf numFmtId="0" fontId="73" fillId="2" borderId="0" xfId="0" applyNumberFormat="1" applyFont="1" applyFill="1" applyBorder="1" applyAlignment="1">
      <alignment horizontal="right" vertical="center" wrapText="1"/>
    </xf>
    <xf numFmtId="0" fontId="73" fillId="2" borderId="18" xfId="0" applyNumberFormat="1" applyFont="1" applyFill="1" applyBorder="1" applyAlignment="1">
      <alignment horizontal="right" vertical="center" wrapText="1"/>
    </xf>
    <xf numFmtId="0" fontId="73" fillId="60" borderId="7" xfId="0" applyNumberFormat="1" applyFont="1" applyFill="1" applyBorder="1" applyAlignment="1">
      <alignment horizontal="center" vertical="center" wrapText="1"/>
    </xf>
    <xf numFmtId="0" fontId="73" fillId="60" borderId="1" xfId="0" applyNumberFormat="1" applyFont="1" applyFill="1" applyBorder="1" applyAlignment="1">
      <alignment horizontal="center" vertical="center" wrapText="1"/>
    </xf>
    <xf numFmtId="0" fontId="16" fillId="60" borderId="7" xfId="0" applyNumberFormat="1" applyFont="1" applyFill="1" applyBorder="1" applyAlignment="1">
      <alignment horizontal="center" vertical="center" wrapText="1"/>
    </xf>
    <xf numFmtId="0" fontId="16" fillId="60" borderId="1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204" fontId="3" fillId="0" borderId="1" xfId="0" applyNumberFormat="1" applyFont="1" applyFill="1" applyBorder="1" applyAlignment="1">
      <alignment horizontal="center" vertical="center"/>
    </xf>
    <xf numFmtId="0" fontId="22" fillId="0" borderId="2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top"/>
    </xf>
    <xf numFmtId="0" fontId="72" fillId="2" borderId="7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72" fillId="0" borderId="0" xfId="0" applyNumberFormat="1" applyFont="1" applyFill="1" applyBorder="1" applyAlignment="1">
      <alignment horizontal="center" vertical="center" wrapText="1"/>
    </xf>
    <xf numFmtId="0" fontId="72" fillId="60" borderId="8" xfId="0" applyNumberFormat="1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 readingOrder="1"/>
    </xf>
    <xf numFmtId="0" fontId="74" fillId="0" borderId="8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 vertical="center" wrapText="1" readingOrder="1"/>
    </xf>
    <xf numFmtId="176" fontId="23" fillId="2" borderId="10" xfId="0" applyNumberFormat="1" applyFont="1" applyFill="1" applyBorder="1" applyAlignment="1">
      <alignment horizontal="center" vertical="center" wrapText="1" readingOrder="1"/>
    </xf>
    <xf numFmtId="0" fontId="74" fillId="0" borderId="11" xfId="0" applyNumberFormat="1" applyFont="1" applyFill="1" applyBorder="1" applyAlignment="1">
      <alignment horizontal="center" vertical="center"/>
    </xf>
    <xf numFmtId="176" fontId="23" fillId="2" borderId="23" xfId="0" applyNumberFormat="1" applyFont="1" applyFill="1" applyBorder="1" applyAlignment="1">
      <alignment horizontal="center" vertical="center" wrapText="1" readingOrder="1"/>
    </xf>
    <xf numFmtId="0" fontId="74" fillId="0" borderId="107" xfId="0" applyNumberFormat="1" applyFont="1" applyFill="1" applyBorder="1" applyAlignment="1">
      <alignment horizontal="center" vertical="center"/>
    </xf>
    <xf numFmtId="0" fontId="74" fillId="0" borderId="8" xfId="0" applyNumberFormat="1" applyFont="1" applyFill="1" applyBorder="1" applyAlignment="1">
      <alignment vertical="center"/>
    </xf>
    <xf numFmtId="176" fontId="75" fillId="0" borderId="10" xfId="0" applyNumberFormat="1" applyFont="1" applyFill="1" applyBorder="1" applyAlignment="1">
      <alignment horizontal="center" vertical="center"/>
    </xf>
    <xf numFmtId="0" fontId="73" fillId="0" borderId="11" xfId="0" applyNumberFormat="1" applyFont="1" applyFill="1" applyBorder="1" applyAlignment="1">
      <alignment horizontal="center" vertical="center"/>
    </xf>
    <xf numFmtId="0" fontId="16" fillId="60" borderId="8" xfId="0" applyNumberFormat="1" applyFont="1" applyFill="1" applyBorder="1" applyAlignment="1">
      <alignment horizontal="center" vertical="center" wrapText="1"/>
    </xf>
    <xf numFmtId="188" fontId="17" fillId="0" borderId="8" xfId="0" applyNumberFormat="1" applyFont="1" applyFill="1" applyBorder="1" applyAlignment="1" applyProtection="1">
      <alignment vertical="center" wrapText="1"/>
      <protection locked="0"/>
    </xf>
    <xf numFmtId="0" fontId="23" fillId="0" borderId="1" xfId="0" applyNumberFormat="1" applyFont="1" applyFill="1" applyBorder="1" applyAlignment="1">
      <alignment horizontal="center" vertical="center"/>
    </xf>
    <xf numFmtId="204" fontId="23" fillId="0" borderId="1" xfId="0" applyNumberFormat="1" applyFont="1" applyFill="1" applyBorder="1" applyAlignment="1">
      <alignment horizontal="center" vertical="center" wrapText="1"/>
    </xf>
    <xf numFmtId="204" fontId="17" fillId="0" borderId="1" xfId="0" applyNumberFormat="1" applyFont="1" applyFill="1" applyBorder="1" applyAlignment="1">
      <alignment horizontal="center" vertical="center" wrapText="1"/>
    </xf>
    <xf numFmtId="204" fontId="23" fillId="0" borderId="1" xfId="0" applyNumberFormat="1" applyFont="1" applyFill="1" applyBorder="1" applyAlignment="1">
      <alignment horizontal="center" vertical="center"/>
    </xf>
    <xf numFmtId="176" fontId="76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72" fillId="2" borderId="8" xfId="0" applyNumberFormat="1" applyFont="1" applyFill="1" applyBorder="1" applyAlignment="1">
      <alignment horizontal="center" vertical="center" wrapText="1"/>
    </xf>
    <xf numFmtId="176" fontId="77" fillId="0" borderId="112" xfId="0" applyNumberFormat="1" applyFont="1" applyFill="1" applyBorder="1" applyAlignment="1">
      <alignment horizontal="center" vertical="center"/>
    </xf>
    <xf numFmtId="0" fontId="74" fillId="0" borderId="0" xfId="0" applyNumberFormat="1" applyFont="1" applyFill="1" applyAlignment="1">
      <alignment horizontal="center" vertical="center"/>
    </xf>
    <xf numFmtId="0" fontId="74" fillId="0" borderId="7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 wrapText="1" readingOrder="1"/>
    </xf>
    <xf numFmtId="0" fontId="31" fillId="0" borderId="1" xfId="0" applyNumberFormat="1" applyFont="1" applyFill="1" applyBorder="1" applyAlignment="1">
      <alignment horizontal="center" vertical="center"/>
    </xf>
    <xf numFmtId="0" fontId="16" fillId="0" borderId="22" xfId="0" applyNumberFormat="1" applyFont="1" applyFill="1" applyBorder="1" applyAlignment="1">
      <alignment horizontal="center" vertical="center" wrapText="1" readingOrder="1"/>
    </xf>
    <xf numFmtId="0" fontId="17" fillId="0" borderId="22" xfId="0" applyNumberFormat="1" applyFont="1" applyFill="1" applyBorder="1" applyAlignment="1">
      <alignment horizontal="center" vertical="center"/>
    </xf>
    <xf numFmtId="194" fontId="17" fillId="0" borderId="22" xfId="0" applyNumberFormat="1" applyFont="1" applyFill="1" applyBorder="1" applyAlignment="1">
      <alignment horizontal="center" vertical="center"/>
    </xf>
    <xf numFmtId="0" fontId="74" fillId="0" borderId="1" xfId="0" applyNumberFormat="1" applyFont="1" applyFill="1" applyBorder="1" applyAlignment="1">
      <alignment horizontal="center" vertical="center"/>
    </xf>
    <xf numFmtId="204" fontId="3" fillId="0" borderId="1" xfId="0" applyNumberFormat="1" applyFont="1" applyFill="1" applyBorder="1" applyAlignment="1">
      <alignment horizontal="center" vertical="center" wrapText="1"/>
    </xf>
    <xf numFmtId="0" fontId="72" fillId="0" borderId="1" xfId="0" applyNumberFormat="1" applyFont="1" applyFill="1" applyBorder="1" applyAlignment="1">
      <alignment horizontal="center" vertical="center" wrapText="1"/>
    </xf>
    <xf numFmtId="204" fontId="22" fillId="0" borderId="1" xfId="0" applyNumberFormat="1" applyFont="1" applyFill="1" applyBorder="1" applyAlignment="1">
      <alignment horizontal="center" vertical="center" wrapText="1"/>
    </xf>
    <xf numFmtId="198" fontId="26" fillId="0" borderId="8" xfId="0" applyNumberFormat="1" applyFont="1" applyFill="1" applyBorder="1" applyAlignment="1">
      <alignment horizontal="left" vertical="center" wrapText="1" readingOrder="1"/>
    </xf>
    <xf numFmtId="176" fontId="77" fillId="0" borderId="10" xfId="0" applyNumberFormat="1" applyFont="1" applyFill="1" applyBorder="1" applyAlignment="1">
      <alignment horizontal="center" vertical="center"/>
    </xf>
    <xf numFmtId="204" fontId="3" fillId="0" borderId="22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6" fillId="11" borderId="1" xfId="92" applyNumberFormat="1" applyFont="1" applyFill="1" applyBorder="1" applyAlignment="1">
      <alignment horizontal="left"/>
    </xf>
    <xf numFmtId="0" fontId="73" fillId="11" borderId="12" xfId="0" applyNumberFormat="1" applyFont="1" applyFill="1" applyBorder="1" applyAlignment="1">
      <alignment horizontal="center" vertical="center"/>
    </xf>
    <xf numFmtId="0" fontId="73" fillId="11" borderId="24" xfId="0" applyNumberFormat="1" applyFont="1" applyFill="1" applyBorder="1" applyAlignment="1">
      <alignment horizontal="center" vertical="center"/>
    </xf>
    <xf numFmtId="0" fontId="71" fillId="3" borderId="126" xfId="0" applyNumberFormat="1" applyFont="1" applyFill="1" applyBorder="1" applyAlignment="1">
      <alignment horizontal="center" vertical="center"/>
    </xf>
    <xf numFmtId="0" fontId="71" fillId="3" borderId="127" xfId="0" applyNumberFormat="1" applyFont="1" applyFill="1" applyBorder="1" applyAlignment="1">
      <alignment horizontal="center" vertical="center"/>
    </xf>
    <xf numFmtId="0" fontId="71" fillId="3" borderId="131" xfId="0" applyNumberFormat="1" applyFont="1" applyFill="1" applyBorder="1" applyAlignment="1">
      <alignment horizontal="center" vertical="center"/>
    </xf>
    <xf numFmtId="0" fontId="72" fillId="60" borderId="12" xfId="0" applyNumberFormat="1" applyFont="1" applyFill="1" applyBorder="1" applyAlignment="1">
      <alignment horizontal="center" vertical="center" wrapText="1"/>
    </xf>
    <xf numFmtId="0" fontId="72" fillId="60" borderId="13" xfId="0" applyNumberFormat="1" applyFont="1" applyFill="1" applyBorder="1" applyAlignment="1">
      <alignment horizontal="center" vertical="center" wrapText="1"/>
    </xf>
    <xf numFmtId="0" fontId="72" fillId="60" borderId="24" xfId="0" applyNumberFormat="1" applyFont="1" applyFill="1" applyBorder="1" applyAlignment="1">
      <alignment horizontal="center" vertical="center" wrapText="1"/>
    </xf>
    <xf numFmtId="0" fontId="17" fillId="2" borderId="12" xfId="0" applyNumberFormat="1" applyFont="1" applyFill="1" applyBorder="1" applyAlignment="1">
      <alignment horizontal="left" vertical="center" wrapText="1"/>
    </xf>
    <xf numFmtId="0" fontId="17" fillId="2" borderId="13" xfId="0" applyNumberFormat="1" applyFont="1" applyFill="1" applyBorder="1" applyAlignment="1">
      <alignment horizontal="left" vertical="center" wrapText="1"/>
    </xf>
    <xf numFmtId="0" fontId="17" fillId="2" borderId="24" xfId="0" applyNumberFormat="1" applyFont="1" applyFill="1" applyBorder="1" applyAlignment="1">
      <alignment horizontal="left" vertical="center" wrapText="1"/>
    </xf>
    <xf numFmtId="0" fontId="73" fillId="2" borderId="128" xfId="0" applyNumberFormat="1" applyFont="1" applyFill="1" applyBorder="1" applyAlignment="1">
      <alignment horizontal="right" vertical="center" wrapText="1"/>
    </xf>
    <xf numFmtId="0" fontId="73" fillId="2" borderId="129" xfId="0" applyNumberFormat="1" applyFont="1" applyFill="1" applyBorder="1" applyAlignment="1">
      <alignment horizontal="right" vertical="center" wrapText="1"/>
    </xf>
    <xf numFmtId="0" fontId="73" fillId="2" borderId="130" xfId="0" applyNumberFormat="1" applyFont="1" applyFill="1" applyBorder="1" applyAlignment="1">
      <alignment horizontal="right" vertical="center" wrapText="1"/>
    </xf>
    <xf numFmtId="0" fontId="73" fillId="6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73" fillId="0" borderId="128" xfId="0" applyNumberFormat="1" applyFont="1" applyFill="1" applyBorder="1" applyAlignment="1">
      <alignment horizontal="right" vertical="center"/>
    </xf>
    <xf numFmtId="0" fontId="73" fillId="0" borderId="129" xfId="0" applyNumberFormat="1" applyFont="1" applyFill="1" applyBorder="1" applyAlignment="1">
      <alignment horizontal="right" vertical="center"/>
    </xf>
    <xf numFmtId="0" fontId="73" fillId="0" borderId="130" xfId="0" applyNumberFormat="1" applyFont="1" applyFill="1" applyBorder="1" applyAlignment="1">
      <alignment horizontal="right" vertical="center"/>
    </xf>
    <xf numFmtId="0" fontId="73" fillId="2" borderId="0" xfId="0" applyNumberFormat="1" applyFont="1" applyFill="1" applyBorder="1" applyAlignment="1">
      <alignment horizontal="center" vertical="center" wrapText="1"/>
    </xf>
    <xf numFmtId="0" fontId="16" fillId="3" borderId="117" xfId="0" applyNumberFormat="1" applyFont="1" applyFill="1" applyBorder="1" applyAlignment="1">
      <alignment horizontal="center" vertical="center" wrapText="1"/>
    </xf>
    <xf numFmtId="0" fontId="16" fillId="3" borderId="118" xfId="0" applyNumberFormat="1" applyFont="1" applyFill="1" applyBorder="1" applyAlignment="1">
      <alignment horizontal="center" vertical="center" wrapText="1"/>
    </xf>
    <xf numFmtId="0" fontId="16" fillId="3" borderId="132" xfId="0" applyNumberFormat="1" applyFont="1" applyFill="1" applyBorder="1" applyAlignment="1">
      <alignment horizontal="center" vertical="center" wrapText="1"/>
    </xf>
    <xf numFmtId="0" fontId="16" fillId="60" borderId="12" xfId="0" applyNumberFormat="1" applyFont="1" applyFill="1" applyBorder="1" applyAlignment="1">
      <alignment horizontal="center" vertical="center" wrapText="1"/>
    </xf>
    <xf numFmtId="0" fontId="16" fillId="60" borderId="24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24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22" fillId="0" borderId="128" xfId="0" applyNumberFormat="1" applyFont="1" applyFill="1" applyBorder="1" applyAlignment="1">
      <alignment horizontal="right" vertical="center"/>
    </xf>
    <xf numFmtId="0" fontId="22" fillId="0" borderId="129" xfId="0" applyNumberFormat="1" applyFont="1" applyFill="1" applyBorder="1" applyAlignment="1">
      <alignment horizontal="right" vertical="center"/>
    </xf>
    <xf numFmtId="0" fontId="22" fillId="0" borderId="130" xfId="0" applyNumberFormat="1" applyFont="1" applyFill="1" applyBorder="1" applyAlignment="1">
      <alignment horizontal="right" vertical="center"/>
    </xf>
    <xf numFmtId="0" fontId="71" fillId="0" borderId="0" xfId="0" applyNumberFormat="1" applyFont="1" applyFill="1" applyBorder="1" applyAlignment="1">
      <alignment horizontal="center" vertical="center"/>
    </xf>
    <xf numFmtId="0" fontId="73" fillId="3" borderId="117" xfId="0" applyNumberFormat="1" applyFont="1" applyFill="1" applyBorder="1" applyAlignment="1">
      <alignment horizontal="center" vertical="center" wrapText="1"/>
    </xf>
    <xf numFmtId="0" fontId="73" fillId="3" borderId="118" xfId="0" applyNumberFormat="1" applyFont="1" applyFill="1" applyBorder="1" applyAlignment="1">
      <alignment horizontal="center" vertical="center" wrapText="1"/>
    </xf>
    <xf numFmtId="0" fontId="73" fillId="3" borderId="132" xfId="0" applyNumberFormat="1" applyFont="1" applyFill="1" applyBorder="1" applyAlignment="1">
      <alignment horizontal="center" vertical="center" wrapText="1"/>
    </xf>
    <xf numFmtId="0" fontId="72" fillId="60" borderId="108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center" vertical="top" wrapText="1"/>
    </xf>
    <xf numFmtId="0" fontId="3" fillId="2" borderId="24" xfId="0" applyNumberFormat="1" applyFont="1" applyFill="1" applyBorder="1" applyAlignment="1">
      <alignment horizontal="center" vertical="top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3" fillId="2" borderId="24" xfId="0" applyNumberFormat="1" applyFont="1" applyFill="1" applyBorder="1" applyAlignment="1">
      <alignment horizontal="center" vertical="center" wrapText="1"/>
    </xf>
    <xf numFmtId="0" fontId="71" fillId="0" borderId="128" xfId="0" applyNumberFormat="1" applyFont="1" applyFill="1" applyBorder="1" applyAlignment="1">
      <alignment horizontal="right" vertical="center"/>
    </xf>
    <xf numFmtId="0" fontId="71" fillId="0" borderId="129" xfId="0" applyNumberFormat="1" applyFont="1" applyFill="1" applyBorder="1" applyAlignment="1">
      <alignment horizontal="right" vertical="center"/>
    </xf>
    <xf numFmtId="0" fontId="71" fillId="0" borderId="130" xfId="0" applyNumberFormat="1" applyFont="1" applyFill="1" applyBorder="1" applyAlignment="1">
      <alignment horizontal="right" vertical="center"/>
    </xf>
    <xf numFmtId="0" fontId="72" fillId="0" borderId="0" xfId="0" applyNumberFormat="1" applyFont="1" applyFill="1" applyBorder="1" applyAlignment="1">
      <alignment horizontal="center" vertical="center" wrapText="1"/>
    </xf>
    <xf numFmtId="198" fontId="26" fillId="0" borderId="12" xfId="0" applyNumberFormat="1" applyFont="1" applyFill="1" applyBorder="1" applyAlignment="1">
      <alignment horizontal="left" vertical="center" wrapText="1" readingOrder="1"/>
    </xf>
    <xf numFmtId="198" fontId="26" fillId="0" borderId="13" xfId="0" applyNumberFormat="1" applyFont="1" applyFill="1" applyBorder="1" applyAlignment="1">
      <alignment horizontal="left" vertical="center" wrapText="1" readingOrder="1"/>
    </xf>
    <xf numFmtId="198" fontId="26" fillId="0" borderId="24" xfId="0" applyNumberFormat="1" applyFont="1" applyFill="1" applyBorder="1" applyAlignment="1">
      <alignment horizontal="left" vertical="center" wrapText="1" readingOrder="1"/>
    </xf>
    <xf numFmtId="198" fontId="17" fillId="0" borderId="12" xfId="0" applyNumberFormat="1" applyFont="1" applyFill="1" applyBorder="1" applyAlignment="1">
      <alignment horizontal="left" vertical="center" wrapText="1" readingOrder="1"/>
    </xf>
    <xf numFmtId="198" fontId="17" fillId="0" borderId="13" xfId="0" applyNumberFormat="1" applyFont="1" applyFill="1" applyBorder="1" applyAlignment="1">
      <alignment horizontal="left" vertical="center" wrapText="1" readingOrder="1"/>
    </xf>
    <xf numFmtId="198" fontId="17" fillId="0" borderId="24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/>
    </xf>
    <xf numFmtId="0" fontId="72" fillId="0" borderId="1" xfId="0" applyNumberFormat="1" applyFont="1" applyFill="1" applyBorder="1" applyAlignment="1">
      <alignment horizontal="right" vertical="center" wrapText="1"/>
    </xf>
    <xf numFmtId="0" fontId="71" fillId="3" borderId="1" xfId="0" applyNumberFormat="1" applyFont="1" applyFill="1" applyBorder="1" applyAlignment="1">
      <alignment horizontal="center" vertical="center"/>
    </xf>
    <xf numFmtId="182" fontId="71" fillId="3" borderId="12" xfId="0" applyNumberFormat="1" applyFont="1" applyFill="1" applyBorder="1" applyAlignment="1">
      <alignment horizontal="center" vertical="center"/>
    </xf>
    <xf numFmtId="182" fontId="71" fillId="3" borderId="13" xfId="0" applyNumberFormat="1" applyFont="1" applyFill="1" applyBorder="1" applyAlignment="1">
      <alignment horizontal="center" vertical="center"/>
    </xf>
    <xf numFmtId="182" fontId="71" fillId="3" borderId="24" xfId="0" applyNumberFormat="1" applyFont="1" applyFill="1" applyBorder="1" applyAlignment="1">
      <alignment horizontal="center" vertical="center"/>
    </xf>
    <xf numFmtId="0" fontId="73" fillId="2" borderId="7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2" fillId="0" borderId="22" xfId="0" applyNumberFormat="1" applyFont="1" applyFill="1" applyBorder="1" applyAlignment="1">
      <alignment horizontal="center" vertical="center"/>
    </xf>
    <xf numFmtId="0" fontId="22" fillId="0" borderId="23" xfId="0" applyNumberFormat="1" applyFont="1" applyFill="1" applyBorder="1" applyAlignment="1">
      <alignment horizontal="center" vertical="center"/>
    </xf>
    <xf numFmtId="0" fontId="22" fillId="0" borderId="5" xfId="0" applyNumberFormat="1" applyFont="1" applyFill="1" applyBorder="1" applyAlignment="1">
      <alignment horizontal="center" vertical="center"/>
    </xf>
    <xf numFmtId="0" fontId="31" fillId="20" borderId="1" xfId="0" applyNumberFormat="1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0" fontId="31" fillId="0" borderId="22" xfId="0" applyNumberFormat="1" applyFont="1" applyFill="1" applyBorder="1" applyAlignment="1">
      <alignment horizontal="center" vertical="center" wrapText="1" readingOrder="1"/>
    </xf>
    <xf numFmtId="0" fontId="31" fillId="0" borderId="5" xfId="0" applyNumberFormat="1" applyFont="1" applyFill="1" applyBorder="1" applyAlignment="1">
      <alignment horizontal="center" vertical="center" wrapText="1" readingOrder="1"/>
    </xf>
    <xf numFmtId="0" fontId="22" fillId="0" borderId="1" xfId="0" applyNumberFormat="1" applyFont="1" applyFill="1" applyBorder="1" applyAlignment="1">
      <alignment horizontal="center" vertical="center" wrapText="1"/>
    </xf>
    <xf numFmtId="204" fontId="17" fillId="0" borderId="1" xfId="0" applyNumberFormat="1" applyFont="1" applyFill="1" applyBorder="1" applyAlignment="1">
      <alignment horizontal="center" vertical="center" wrapText="1"/>
    </xf>
    <xf numFmtId="0" fontId="67" fillId="3" borderId="0" xfId="177" applyFont="1" applyFill="1" applyAlignment="1">
      <alignment horizontal="center" vertical="center"/>
    </xf>
    <xf numFmtId="0" fontId="65" fillId="0" borderId="0" xfId="177" applyFont="1" applyAlignment="1">
      <alignment horizontal="center"/>
    </xf>
    <xf numFmtId="201" fontId="3" fillId="46" borderId="101" xfId="177" applyNumberFormat="1" applyFont="1" applyFill="1" applyBorder="1" applyAlignment="1">
      <alignment horizontal="center"/>
    </xf>
    <xf numFmtId="201" fontId="3" fillId="46" borderId="102" xfId="177" applyNumberFormat="1" applyFont="1" applyFill="1" applyBorder="1" applyAlignment="1">
      <alignment horizontal="center"/>
    </xf>
    <xf numFmtId="201" fontId="3" fillId="46" borderId="120" xfId="177" applyNumberFormat="1" applyFont="1" applyFill="1" applyBorder="1" applyAlignment="1">
      <alignment horizontal="center"/>
    </xf>
    <xf numFmtId="0" fontId="17" fillId="48" borderId="121" xfId="177" applyFont="1" applyFill="1" applyBorder="1" applyAlignment="1">
      <alignment horizontal="center"/>
    </xf>
    <xf numFmtId="0" fontId="17" fillId="48" borderId="118" xfId="177" applyFont="1" applyFill="1" applyBorder="1" applyAlignment="1">
      <alignment horizontal="center"/>
    </xf>
    <xf numFmtId="201" fontId="3" fillId="46" borderId="118" xfId="177" applyNumberFormat="1" applyFont="1" applyFill="1" applyBorder="1" applyAlignment="1">
      <alignment horizontal="center"/>
    </xf>
    <xf numFmtId="201" fontId="63" fillId="52" borderId="118" xfId="177" applyNumberFormat="1" applyFont="1" applyFill="1" applyBorder="1" applyAlignment="1">
      <alignment horizontal="center"/>
    </xf>
    <xf numFmtId="0" fontId="17" fillId="54" borderId="118" xfId="177" applyFont="1" applyFill="1" applyBorder="1" applyAlignment="1">
      <alignment horizontal="center"/>
    </xf>
    <xf numFmtId="0" fontId="17" fillId="54" borderId="122" xfId="177" applyFont="1" applyFill="1" applyBorder="1" applyAlignment="1">
      <alignment horizontal="center"/>
    </xf>
    <xf numFmtId="0" fontId="17" fillId="14" borderId="123" xfId="177" applyFont="1" applyFill="1" applyBorder="1" applyAlignment="1">
      <alignment horizontal="center"/>
    </xf>
    <xf numFmtId="0" fontId="17" fillId="14" borderId="102" xfId="177" applyFont="1" applyFill="1" applyBorder="1" applyAlignment="1">
      <alignment horizontal="center"/>
    </xf>
    <xf numFmtId="0" fontId="17" fillId="14" borderId="103" xfId="177" applyFont="1" applyFill="1" applyBorder="1" applyAlignment="1">
      <alignment horizontal="center"/>
    </xf>
    <xf numFmtId="0" fontId="68" fillId="45" borderId="0" xfId="177" applyFont="1" applyFill="1" applyBorder="1" applyAlignment="1">
      <alignment horizontal="center" vertical="center" wrapText="1"/>
    </xf>
    <xf numFmtId="0" fontId="26" fillId="0" borderId="22" xfId="177" applyFont="1" applyFill="1" applyBorder="1" applyAlignment="1">
      <alignment horizontal="center" vertical="center" wrapText="1"/>
    </xf>
    <xf numFmtId="0" fontId="26" fillId="0" borderId="5" xfId="177" applyFont="1" applyFill="1" applyBorder="1" applyAlignment="1">
      <alignment horizontal="center" vertical="center" wrapText="1"/>
    </xf>
    <xf numFmtId="0" fontId="26" fillId="0" borderId="23" xfId="177" applyFont="1" applyFill="1" applyBorder="1" applyAlignment="1">
      <alignment horizontal="center" vertical="center" wrapText="1"/>
    </xf>
    <xf numFmtId="0" fontId="26" fillId="0" borderId="1" xfId="177" applyFont="1" applyFill="1" applyBorder="1" applyAlignment="1">
      <alignment horizontal="center" vertical="center" wrapText="1"/>
    </xf>
    <xf numFmtId="0" fontId="26" fillId="0" borderId="124" xfId="177" applyFont="1" applyFill="1" applyBorder="1" applyAlignment="1">
      <alignment horizontal="center" vertical="center" wrapText="1"/>
    </xf>
    <xf numFmtId="0" fontId="68" fillId="45" borderId="116" xfId="177" applyFont="1" applyFill="1" applyBorder="1" applyAlignment="1">
      <alignment horizontal="center" vertical="center" wrapText="1"/>
    </xf>
    <xf numFmtId="0" fontId="16" fillId="42" borderId="25" xfId="155" applyNumberFormat="1" applyFont="1" applyFill="1" applyBorder="1" applyAlignment="1">
      <alignment horizontal="center" vertical="center" wrapText="1"/>
    </xf>
    <xf numFmtId="0" fontId="16" fillId="42" borderId="29" xfId="155" applyNumberFormat="1" applyFont="1" applyFill="1" applyBorder="1" applyAlignment="1">
      <alignment horizontal="center" vertical="center" wrapText="1"/>
    </xf>
    <xf numFmtId="0" fontId="3" fillId="2" borderId="29" xfId="0" applyNumberFormat="1" applyFont="1" applyFill="1" applyBorder="1" applyAlignment="1">
      <alignment horizontal="center" vertical="center"/>
    </xf>
    <xf numFmtId="0" fontId="3" fillId="0" borderId="29" xfId="155" applyNumberFormat="1" applyFont="1" applyFill="1" applyBorder="1" applyAlignment="1">
      <alignment horizontal="center" vertical="center" wrapText="1"/>
    </xf>
    <xf numFmtId="0" fontId="3" fillId="2" borderId="29" xfId="155" applyNumberFormat="1" applyFont="1" applyFill="1" applyBorder="1" applyAlignment="1">
      <alignment horizontal="center" vertical="center" wrapText="1"/>
    </xf>
    <xf numFmtId="0" fontId="17" fillId="2" borderId="29" xfId="155" applyNumberFormat="1" applyFont="1" applyFill="1" applyBorder="1" applyAlignment="1">
      <alignment horizontal="center" vertical="center" wrapText="1"/>
    </xf>
    <xf numFmtId="0" fontId="22" fillId="2" borderId="29" xfId="0" applyNumberFormat="1" applyFont="1" applyFill="1" applyBorder="1" applyAlignment="1">
      <alignment horizontal="center" vertical="center"/>
    </xf>
    <xf numFmtId="0" fontId="22" fillId="15" borderId="29" xfId="0" applyNumberFormat="1" applyFont="1" applyFill="1" applyBorder="1" applyAlignment="1">
      <alignment horizontal="center" vertical="center"/>
    </xf>
    <xf numFmtId="0" fontId="3" fillId="0" borderId="29" xfId="0" applyNumberFormat="1" applyFont="1" applyFill="1" applyBorder="1" applyAlignment="1">
      <alignment horizontal="center" vertical="center"/>
    </xf>
    <xf numFmtId="0" fontId="3" fillId="0" borderId="38" xfId="0" applyNumberFormat="1" applyFont="1" applyFill="1" applyBorder="1" applyAlignment="1">
      <alignment horizontal="center" vertical="center"/>
    </xf>
    <xf numFmtId="20" fontId="3" fillId="43" borderId="25" xfId="6" applyNumberFormat="1" applyFont="1" applyFill="1" applyBorder="1" applyAlignment="1">
      <alignment horizontal="center" vertical="center" wrapText="1"/>
    </xf>
    <xf numFmtId="20" fontId="3" fillId="43" borderId="25" xfId="155" applyNumberFormat="1" applyFont="1" applyFill="1" applyBorder="1" applyAlignment="1">
      <alignment horizontal="center" vertical="center" wrapText="1"/>
    </xf>
    <xf numFmtId="20" fontId="3" fillId="43" borderId="29" xfId="155" applyNumberFormat="1" applyFont="1" applyFill="1" applyBorder="1" applyAlignment="1">
      <alignment horizontal="center" vertical="center" wrapText="1"/>
    </xf>
    <xf numFmtId="21" fontId="3" fillId="43" borderId="29" xfId="0" applyNumberFormat="1" applyFont="1" applyFill="1" applyBorder="1" applyAlignment="1">
      <alignment horizontal="center" vertical="center" wrapText="1"/>
    </xf>
    <xf numFmtId="0" fontId="3" fillId="0" borderId="29" xfId="0" applyNumberFormat="1" applyFont="1" applyFill="1" applyBorder="1" applyAlignment="1">
      <alignment horizontal="center" vertical="center" wrapText="1"/>
    </xf>
    <xf numFmtId="0" fontId="23" fillId="0" borderId="29" xfId="0" applyNumberFormat="1" applyFont="1" applyFill="1" applyBorder="1" applyAlignment="1">
      <alignment horizontal="center" vertical="center" wrapText="1"/>
    </xf>
    <xf numFmtId="0" fontId="61" fillId="3" borderId="14" xfId="0" applyNumberFormat="1" applyFont="1" applyFill="1" applyBorder="1" applyAlignment="1">
      <alignment horizontal="center" vertical="center" wrapText="1"/>
    </xf>
    <xf numFmtId="0" fontId="61" fillId="3" borderId="15" xfId="0" applyNumberFormat="1" applyFont="1" applyFill="1" applyBorder="1" applyAlignment="1">
      <alignment horizontal="center" vertical="center" wrapText="1"/>
    </xf>
    <xf numFmtId="0" fontId="61" fillId="3" borderId="16" xfId="0" applyNumberFormat="1" applyFont="1" applyFill="1" applyBorder="1" applyAlignment="1">
      <alignment horizontal="center" vertical="center" wrapText="1"/>
    </xf>
    <xf numFmtId="0" fontId="61" fillId="3" borderId="113" xfId="0" applyNumberFormat="1" applyFont="1" applyFill="1" applyBorder="1" applyAlignment="1">
      <alignment horizontal="center" vertical="center" wrapText="1"/>
    </xf>
    <xf numFmtId="0" fontId="61" fillId="3" borderId="114" xfId="0" applyNumberFormat="1" applyFont="1" applyFill="1" applyBorder="1" applyAlignment="1">
      <alignment horizontal="center" vertical="center" wrapText="1"/>
    </xf>
    <xf numFmtId="0" fontId="61" fillId="3" borderId="115" xfId="0" applyNumberFormat="1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/>
    </xf>
    <xf numFmtId="0" fontId="16" fillId="10" borderId="5" xfId="0" applyNumberFormat="1" applyFont="1" applyFill="1" applyBorder="1" applyAlignment="1">
      <alignment horizontal="center"/>
    </xf>
    <xf numFmtId="0" fontId="16" fillId="10" borderId="19" xfId="0" applyNumberFormat="1" applyFont="1" applyFill="1" applyBorder="1" applyAlignment="1">
      <alignment horizontal="center"/>
    </xf>
    <xf numFmtId="0" fontId="16" fillId="10" borderId="6" xfId="0" applyNumberFormat="1" applyFont="1" applyFill="1" applyBorder="1" applyAlignment="1">
      <alignment horizontal="center"/>
    </xf>
    <xf numFmtId="31" fontId="16" fillId="10" borderId="1" xfId="0" applyNumberFormat="1" applyFont="1" applyFill="1" applyBorder="1" applyAlignment="1">
      <alignment horizontal="center"/>
    </xf>
    <xf numFmtId="0" fontId="16" fillId="10" borderId="1" xfId="0" applyNumberFormat="1" applyFont="1" applyFill="1" applyBorder="1" applyAlignment="1">
      <alignment horizontal="center"/>
    </xf>
    <xf numFmtId="0" fontId="16" fillId="10" borderId="12" xfId="0" applyNumberFormat="1" applyFont="1" applyFill="1" applyBorder="1" applyAlignment="1">
      <alignment horizontal="center"/>
    </xf>
    <xf numFmtId="0" fontId="16" fillId="10" borderId="8" xfId="0" applyNumberFormat="1" applyFont="1" applyFill="1" applyBorder="1" applyAlignment="1">
      <alignment horizontal="center"/>
    </xf>
    <xf numFmtId="0" fontId="16" fillId="11" borderId="10" xfId="0" applyNumberFormat="1" applyFont="1" applyFill="1" applyBorder="1" applyAlignment="1">
      <alignment horizontal="center"/>
    </xf>
    <xf numFmtId="0" fontId="16" fillId="11" borderId="112" xfId="0" applyNumberFormat="1" applyFont="1" applyFill="1" applyBorder="1" applyAlignment="1">
      <alignment horizontal="center"/>
    </xf>
    <xf numFmtId="0" fontId="16" fillId="11" borderId="11" xfId="0" applyNumberFormat="1" applyFont="1" applyFill="1" applyBorder="1" applyAlignment="1">
      <alignment horizontal="center"/>
    </xf>
    <xf numFmtId="185" fontId="14" fillId="3" borderId="0" xfId="80" applyFont="1" applyFill="1" applyAlignment="1">
      <alignment horizontal="center" vertical="center"/>
    </xf>
    <xf numFmtId="0" fontId="60" fillId="10" borderId="1" xfId="177" applyFont="1" applyFill="1" applyBorder="1" applyAlignment="1">
      <alignment horizontal="left" vertical="center"/>
    </xf>
    <xf numFmtId="185" fontId="18" fillId="11" borderId="19" xfId="194" applyNumberFormat="1" applyFont="1" applyFill="1" applyBorder="1" applyAlignment="1">
      <alignment horizontal="center" vertical="center" wrapText="1"/>
    </xf>
    <xf numFmtId="185" fontId="18" fillId="11" borderId="20" xfId="194" applyNumberFormat="1" applyFont="1" applyFill="1" applyBorder="1" applyAlignment="1">
      <alignment horizontal="center" vertical="center" wrapText="1"/>
    </xf>
    <xf numFmtId="185" fontId="18" fillId="11" borderId="21" xfId="194" applyNumberFormat="1" applyFont="1" applyFill="1" applyBorder="1" applyAlignment="1">
      <alignment horizontal="center" vertical="center" wrapText="1"/>
    </xf>
    <xf numFmtId="185" fontId="18" fillId="11" borderId="4" xfId="194" applyNumberFormat="1" applyFont="1" applyFill="1" applyBorder="1" applyAlignment="1">
      <alignment horizontal="center" vertical="center" wrapText="1"/>
    </xf>
    <xf numFmtId="185" fontId="18" fillId="11" borderId="109" xfId="194" applyNumberFormat="1" applyFont="1" applyFill="1" applyBorder="1" applyAlignment="1">
      <alignment horizontal="center" vertical="center" wrapText="1"/>
    </xf>
    <xf numFmtId="185" fontId="18" fillId="11" borderId="14" xfId="194" applyNumberFormat="1" applyFont="1" applyFill="1" applyBorder="1" applyAlignment="1">
      <alignment horizontal="center" vertical="center" wrapText="1"/>
    </xf>
    <xf numFmtId="185" fontId="3" fillId="0" borderId="1" xfId="93" applyNumberFormat="1" applyFont="1" applyBorder="1" applyAlignment="1">
      <alignment horizontal="center" vertical="center"/>
    </xf>
    <xf numFmtId="185" fontId="17" fillId="0" borderId="1" xfId="93" applyNumberFormat="1" applyFont="1" applyBorder="1" applyAlignment="1">
      <alignment horizontal="center" vertical="center"/>
    </xf>
    <xf numFmtId="185" fontId="17" fillId="0" borderId="10" xfId="93" applyNumberFormat="1" applyFont="1" applyBorder="1" applyAlignment="1">
      <alignment horizontal="center" vertical="center"/>
    </xf>
    <xf numFmtId="0" fontId="18" fillId="11" borderId="4" xfId="194" applyNumberFormat="1" applyFont="1" applyFill="1" applyBorder="1" applyAlignment="1">
      <alignment horizontal="center" vertical="center" wrapText="1"/>
    </xf>
    <xf numFmtId="0" fontId="18" fillId="11" borderId="109" xfId="194" applyNumberFormat="1" applyFont="1" applyFill="1" applyBorder="1" applyAlignment="1">
      <alignment horizontal="center" vertical="center" wrapText="1"/>
    </xf>
    <xf numFmtId="185" fontId="3" fillId="0" borderId="1" xfId="93" applyNumberFormat="1" applyFont="1" applyBorder="1" applyAlignment="1">
      <alignment horizontal="left" vertical="center" wrapText="1"/>
    </xf>
    <xf numFmtId="185" fontId="3" fillId="0" borderId="1" xfId="93" applyNumberFormat="1" applyFont="1" applyBorder="1" applyAlignment="1">
      <alignment horizontal="left" vertical="center"/>
    </xf>
    <xf numFmtId="0" fontId="18" fillId="11" borderId="6" xfId="0" applyNumberFormat="1" applyFont="1" applyFill="1" applyBorder="1" applyAlignment="1">
      <alignment horizontal="center" vertical="center" wrapText="1"/>
    </xf>
    <xf numFmtId="0" fontId="18" fillId="11" borderId="110" xfId="0" applyNumberFormat="1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/>
      <protection locked="0"/>
    </xf>
    <xf numFmtId="0" fontId="18" fillId="12" borderId="1" xfId="0" applyNumberFormat="1" applyFont="1" applyFill="1" applyBorder="1" applyAlignment="1" applyProtection="1">
      <alignment horizontal="left"/>
      <protection locked="0"/>
    </xf>
    <xf numFmtId="0" fontId="19" fillId="12" borderId="1" xfId="0" applyNumberFormat="1" applyFont="1" applyFill="1" applyBorder="1" applyAlignment="1" applyProtection="1">
      <alignment horizontal="left"/>
      <protection locked="0"/>
    </xf>
    <xf numFmtId="0" fontId="3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09" xfId="0" applyNumberFormat="1" applyFont="1" applyFill="1" applyBorder="1" applyAlignment="1">
      <alignment horizontal="center" vertical="center"/>
    </xf>
    <xf numFmtId="0" fontId="3" fillId="0" borderId="106" xfId="0" applyNumberFormat="1" applyFont="1" applyFill="1" applyBorder="1" applyAlignment="1">
      <alignment horizontal="center" vertical="center"/>
    </xf>
    <xf numFmtId="0" fontId="3" fillId="0" borderId="111" xfId="0" applyNumberFormat="1" applyFont="1" applyFill="1" applyBorder="1" applyAlignment="1">
      <alignment horizontal="center" vertical="center"/>
    </xf>
    <xf numFmtId="0" fontId="14" fillId="3" borderId="101" xfId="0" applyNumberFormat="1" applyFont="1" applyFill="1" applyBorder="1" applyAlignment="1">
      <alignment horizontal="center" vertical="center"/>
    </xf>
    <xf numFmtId="0" fontId="14" fillId="3" borderId="102" xfId="0" applyNumberFormat="1" applyFont="1" applyFill="1" applyBorder="1" applyAlignment="1">
      <alignment horizontal="center" vertical="center"/>
    </xf>
    <xf numFmtId="0" fontId="14" fillId="3" borderId="103" xfId="0" applyNumberFormat="1" applyFont="1" applyFill="1" applyBorder="1" applyAlignment="1">
      <alignment horizontal="center" vertical="center"/>
    </xf>
    <xf numFmtId="0" fontId="56" fillId="11" borderId="0" xfId="0" applyNumberFormat="1" applyFont="1" applyFill="1" applyAlignment="1">
      <alignment horizontal="left" vertical="center"/>
    </xf>
    <xf numFmtId="0" fontId="56" fillId="11" borderId="105" xfId="0" applyNumberFormat="1" applyFont="1" applyFill="1" applyBorder="1" applyAlignment="1">
      <alignment horizontal="left" vertical="center"/>
    </xf>
    <xf numFmtId="0" fontId="56" fillId="10" borderId="12" xfId="0" applyNumberFormat="1" applyFont="1" applyFill="1" applyBorder="1" applyAlignment="1">
      <alignment horizontal="center" vertical="center" wrapText="1"/>
    </xf>
    <xf numFmtId="0" fontId="56" fillId="10" borderId="108" xfId="0" applyNumberFormat="1" applyFont="1" applyFill="1" applyBorder="1" applyAlignment="1">
      <alignment horizontal="center" vertical="center" wrapText="1"/>
    </xf>
    <xf numFmtId="0" fontId="3" fillId="10" borderId="12" xfId="0" applyNumberFormat="1" applyFont="1" applyFill="1" applyBorder="1" applyAlignment="1">
      <alignment horizontal="center" vertical="center" wrapText="1"/>
    </xf>
    <xf numFmtId="0" fontId="3" fillId="10" borderId="108" xfId="0" applyNumberFormat="1" applyFont="1" applyFill="1" applyBorder="1" applyAlignment="1">
      <alignment horizontal="center" vertical="center" wrapText="1"/>
    </xf>
    <xf numFmtId="0" fontId="4" fillId="0" borderId="109" xfId="0" applyNumberFormat="1" applyFont="1" applyFill="1" applyBorder="1" applyAlignment="1">
      <alignment horizontal="left" vertical="top" wrapText="1"/>
    </xf>
    <xf numFmtId="0" fontId="4" fillId="0" borderId="22" xfId="0" applyNumberFormat="1" applyFont="1" applyFill="1" applyBorder="1" applyAlignment="1">
      <alignment horizontal="left" vertical="top"/>
    </xf>
    <xf numFmtId="0" fontId="4" fillId="0" borderId="110" xfId="0" applyNumberFormat="1" applyFont="1" applyFill="1" applyBorder="1" applyAlignment="1">
      <alignment horizontal="left" vertical="top"/>
    </xf>
    <xf numFmtId="0" fontId="2" fillId="36" borderId="12" xfId="0" applyNumberFormat="1" applyFont="1" applyFill="1" applyBorder="1" applyAlignment="1">
      <alignment horizontal="center" vertical="center"/>
    </xf>
    <xf numFmtId="0" fontId="2" fillId="36" borderId="13" xfId="0" applyNumberFormat="1" applyFont="1" applyFill="1" applyBorder="1" applyAlignment="1">
      <alignment horizontal="center" vertical="center"/>
    </xf>
    <xf numFmtId="0" fontId="2" fillId="36" borderId="24" xfId="0" applyNumberFormat="1" applyFont="1" applyFill="1" applyBorder="1" applyAlignment="1">
      <alignment horizontal="center" vertical="center"/>
    </xf>
    <xf numFmtId="0" fontId="16" fillId="10" borderId="1" xfId="0" applyNumberFormat="1" applyFont="1" applyFill="1" applyBorder="1" applyAlignment="1">
      <alignment horizontal="center" vertical="center"/>
    </xf>
    <xf numFmtId="185" fontId="16" fillId="10" borderId="1" xfId="0" applyNumberFormat="1" applyFont="1" applyFill="1" applyBorder="1" applyAlignment="1">
      <alignment horizontal="center" vertical="center"/>
    </xf>
    <xf numFmtId="57" fontId="16" fillId="10" borderId="1" xfId="0" applyNumberFormat="1" applyFont="1" applyFill="1" applyBorder="1" applyAlignment="1">
      <alignment horizontal="center" vertical="center"/>
    </xf>
    <xf numFmtId="0" fontId="16" fillId="10" borderId="12" xfId="0" applyNumberFormat="1" applyFont="1" applyFill="1" applyBorder="1" applyAlignment="1">
      <alignment horizontal="center" vertical="center"/>
    </xf>
    <xf numFmtId="0" fontId="16" fillId="10" borderId="13" xfId="0" applyNumberFormat="1" applyFont="1" applyFill="1" applyBorder="1" applyAlignment="1">
      <alignment horizontal="center" vertical="center"/>
    </xf>
    <xf numFmtId="0" fontId="16" fillId="10" borderId="24" xfId="0" applyNumberFormat="1" applyFont="1" applyFill="1" applyBorder="1" applyAlignment="1">
      <alignment horizontal="center" vertical="center"/>
    </xf>
    <xf numFmtId="0" fontId="17" fillId="10" borderId="20" xfId="0" applyNumberFormat="1" applyFont="1" applyFill="1" applyBorder="1" applyAlignment="1">
      <alignment horizontal="left" vertical="center"/>
    </xf>
    <xf numFmtId="0" fontId="17" fillId="10" borderId="21" xfId="0" applyNumberFormat="1" applyFont="1" applyFill="1" applyBorder="1" applyAlignment="1">
      <alignment horizontal="left" vertical="center"/>
    </xf>
    <xf numFmtId="0" fontId="31" fillId="37" borderId="1" xfId="0" applyNumberFormat="1" applyFont="1" applyFill="1" applyBorder="1" applyAlignment="1">
      <alignment horizontal="center" vertical="center"/>
    </xf>
    <xf numFmtId="49" fontId="31" fillId="37" borderId="1" xfId="0" applyNumberFormat="1" applyFont="1" applyFill="1" applyBorder="1" applyAlignment="1">
      <alignment horizontal="left" vertical="center"/>
    </xf>
    <xf numFmtId="0" fontId="16" fillId="38" borderId="1" xfId="0" applyNumberFormat="1" applyFont="1" applyFill="1" applyBorder="1" applyAlignment="1">
      <alignment horizontal="center" vertical="center"/>
    </xf>
    <xf numFmtId="0" fontId="16" fillId="39" borderId="1" xfId="0" applyNumberFormat="1" applyFont="1" applyFill="1" applyBorder="1" applyAlignment="1">
      <alignment horizontal="center" vertical="center"/>
    </xf>
    <xf numFmtId="0" fontId="31" fillId="37" borderId="14" xfId="0" applyNumberFormat="1" applyFont="1" applyFill="1" applyBorder="1" applyAlignment="1">
      <alignment horizontal="center" vertical="center"/>
    </xf>
    <xf numFmtId="0" fontId="31" fillId="37" borderId="16" xfId="0" applyNumberFormat="1" applyFont="1" applyFill="1" applyBorder="1" applyAlignment="1">
      <alignment horizontal="center" vertical="center"/>
    </xf>
    <xf numFmtId="0" fontId="31" fillId="37" borderId="17" xfId="0" applyNumberFormat="1" applyFont="1" applyFill="1" applyBorder="1" applyAlignment="1">
      <alignment horizontal="center" vertical="center"/>
    </xf>
    <xf numFmtId="0" fontId="31" fillId="37" borderId="18" xfId="0" applyNumberFormat="1" applyFont="1" applyFill="1" applyBorder="1" applyAlignment="1">
      <alignment horizontal="center" vertical="center"/>
    </xf>
    <xf numFmtId="0" fontId="31" fillId="37" borderId="19" xfId="0" applyNumberFormat="1" applyFont="1" applyFill="1" applyBorder="1" applyAlignment="1">
      <alignment horizontal="center" vertical="center"/>
    </xf>
    <xf numFmtId="0" fontId="31" fillId="37" borderId="21" xfId="0" applyNumberFormat="1" applyFont="1" applyFill="1" applyBorder="1" applyAlignment="1">
      <alignment horizontal="center" vertical="center"/>
    </xf>
    <xf numFmtId="0" fontId="17" fillId="0" borderId="29" xfId="5" applyFont="1" applyFill="1" applyBorder="1" applyAlignment="1">
      <alignment horizontal="center" vertical="center" wrapText="1"/>
    </xf>
    <xf numFmtId="0" fontId="17" fillId="0" borderId="29" xfId="5" applyFont="1" applyFill="1" applyBorder="1" applyAlignment="1">
      <alignment horizontal="center" vertical="center"/>
    </xf>
    <xf numFmtId="0" fontId="17" fillId="0" borderId="35" xfId="5" applyFont="1" applyFill="1" applyBorder="1" applyAlignment="1">
      <alignment horizontal="center" vertical="center" wrapText="1"/>
    </xf>
    <xf numFmtId="0" fontId="17" fillId="0" borderId="36" xfId="5" applyFont="1" applyFill="1" applyBorder="1" applyAlignment="1">
      <alignment horizontal="center" vertical="center" wrapText="1"/>
    </xf>
    <xf numFmtId="0" fontId="23" fillId="0" borderId="29" xfId="5" applyFont="1" applyFill="1" applyBorder="1" applyAlignment="1">
      <alignment horizontal="center" vertical="center"/>
    </xf>
    <xf numFmtId="0" fontId="26" fillId="0" borderId="60" xfId="160" applyNumberFormat="1" applyFont="1" applyFill="1" applyBorder="1" applyAlignment="1">
      <alignment horizontal="center" vertical="center"/>
    </xf>
    <xf numFmtId="0" fontId="51" fillId="0" borderId="29" xfId="164" applyNumberFormat="1" applyFont="1" applyFill="1" applyBorder="1" applyAlignment="1" applyProtection="1">
      <alignment horizontal="center" vertical="center" wrapText="1"/>
    </xf>
    <xf numFmtId="0" fontId="17" fillId="0" borderId="29" xfId="0" applyNumberFormat="1" applyFont="1" applyFill="1" applyBorder="1" applyAlignment="1">
      <alignment horizontal="center" vertical="center"/>
    </xf>
    <xf numFmtId="0" fontId="17" fillId="0" borderId="33" xfId="5" applyFont="1" applyFill="1" applyBorder="1" applyAlignment="1">
      <alignment horizontal="center" vertical="center"/>
    </xf>
    <xf numFmtId="0" fontId="17" fillId="0" borderId="46" xfId="5" applyFont="1" applyFill="1" applyBorder="1" applyAlignment="1">
      <alignment horizontal="center" vertical="center"/>
    </xf>
    <xf numFmtId="0" fontId="17" fillId="0" borderId="29" xfId="5" applyFont="1" applyBorder="1" applyAlignment="1">
      <alignment horizontal="center" vertical="center" wrapText="1"/>
    </xf>
    <xf numFmtId="0" fontId="17" fillId="0" borderId="29" xfId="5" applyFont="1" applyBorder="1" applyAlignment="1">
      <alignment horizontal="center" vertical="center"/>
    </xf>
    <xf numFmtId="0" fontId="3" fillId="0" borderId="29" xfId="180" applyNumberFormat="1" applyFont="1" applyFill="1" applyBorder="1" applyAlignment="1" applyProtection="1">
      <alignment horizontal="center" vertical="center"/>
    </xf>
    <xf numFmtId="0" fontId="2" fillId="3" borderId="84" xfId="0" applyNumberFormat="1" applyFont="1" applyFill="1" applyBorder="1" applyAlignment="1">
      <alignment horizontal="center" vertical="center" wrapText="1"/>
    </xf>
    <xf numFmtId="0" fontId="2" fillId="3" borderId="85" xfId="0" applyNumberFormat="1" applyFont="1" applyFill="1" applyBorder="1" applyAlignment="1">
      <alignment horizontal="center" vertical="center" wrapText="1"/>
    </xf>
    <xf numFmtId="0" fontId="2" fillId="3" borderId="86" xfId="0" applyNumberFormat="1" applyFont="1" applyFill="1" applyBorder="1" applyAlignment="1">
      <alignment horizontal="center" vertical="center" wrapText="1"/>
    </xf>
    <xf numFmtId="0" fontId="2" fillId="3" borderId="57" xfId="0" applyNumberFormat="1" applyFont="1" applyFill="1" applyBorder="1" applyAlignment="1">
      <alignment horizontal="center" vertical="center" wrapText="1"/>
    </xf>
    <xf numFmtId="0" fontId="2" fillId="3" borderId="29" xfId="0" applyNumberFormat="1" applyFont="1" applyFill="1" applyBorder="1" applyAlignment="1">
      <alignment horizontal="center" vertical="center" wrapText="1"/>
    </xf>
    <xf numFmtId="0" fontId="2" fillId="3" borderId="58" xfId="0" applyNumberFormat="1" applyFont="1" applyFill="1" applyBorder="1" applyAlignment="1">
      <alignment horizontal="center" vertical="center" wrapText="1"/>
    </xf>
    <xf numFmtId="0" fontId="46" fillId="3" borderId="1" xfId="35" applyFont="1" applyFill="1" applyBorder="1" applyAlignment="1">
      <alignment horizontal="center" vertical="center"/>
    </xf>
    <xf numFmtId="0" fontId="47" fillId="11" borderId="1" xfId="177" applyFont="1" applyFill="1" applyBorder="1" applyAlignment="1">
      <alignment horizontal="left" vertical="center"/>
    </xf>
    <xf numFmtId="0" fontId="22" fillId="12" borderId="1" xfId="167" applyFont="1" applyFill="1" applyBorder="1" applyAlignment="1">
      <alignment horizontal="center" vertical="center" wrapText="1"/>
    </xf>
    <xf numFmtId="58" fontId="16" fillId="14" borderId="13" xfId="167" applyNumberFormat="1" applyFont="1" applyFill="1" applyBorder="1" applyAlignment="1">
      <alignment horizontal="center" vertical="center" wrapText="1"/>
    </xf>
    <xf numFmtId="58" fontId="16" fillId="14" borderId="24" xfId="167" applyNumberFormat="1" applyFont="1" applyFill="1" applyBorder="1" applyAlignment="1">
      <alignment horizontal="center" vertical="center" wrapText="1"/>
    </xf>
    <xf numFmtId="58" fontId="16" fillId="34" borderId="12" xfId="167" applyNumberFormat="1" applyFont="1" applyFill="1" applyBorder="1" applyAlignment="1">
      <alignment horizontal="center" vertical="center" wrapText="1"/>
    </xf>
    <xf numFmtId="58" fontId="16" fillId="34" borderId="24" xfId="167" applyNumberFormat="1" applyFont="1" applyFill="1" applyBorder="1" applyAlignment="1">
      <alignment horizontal="center" vertical="center" wrapText="1"/>
    </xf>
    <xf numFmtId="58" fontId="48" fillId="11" borderId="12" xfId="167" applyNumberFormat="1" applyFont="1" applyFill="1" applyBorder="1" applyAlignment="1">
      <alignment horizontal="center" vertical="center" wrapText="1"/>
    </xf>
    <xf numFmtId="58" fontId="48" fillId="11" borderId="13" xfId="167" applyNumberFormat="1" applyFont="1" applyFill="1" applyBorder="1" applyAlignment="1">
      <alignment horizontal="center" vertical="center" wrapText="1"/>
    </xf>
    <xf numFmtId="58" fontId="48" fillId="11" borderId="24" xfId="167" applyNumberFormat="1" applyFont="1" applyFill="1" applyBorder="1" applyAlignment="1">
      <alignment horizontal="center" vertical="center" wrapText="1"/>
    </xf>
    <xf numFmtId="0" fontId="43" fillId="3" borderId="12" xfId="0" applyNumberFormat="1" applyFont="1" applyFill="1" applyBorder="1" applyAlignment="1">
      <alignment horizontal="center" vertical="center"/>
    </xf>
    <xf numFmtId="0" fontId="43" fillId="3" borderId="13" xfId="0" applyNumberFormat="1" applyFont="1" applyFill="1" applyBorder="1" applyAlignment="1">
      <alignment horizontal="center" vertical="center"/>
    </xf>
    <xf numFmtId="0" fontId="43" fillId="3" borderId="24" xfId="0" applyNumberFormat="1" applyFont="1" applyFill="1" applyBorder="1" applyAlignment="1">
      <alignment horizontal="center" vertical="center"/>
    </xf>
    <xf numFmtId="0" fontId="10" fillId="10" borderId="12" xfId="0" applyNumberFormat="1" applyFont="1" applyFill="1" applyBorder="1" applyAlignment="1">
      <alignment horizontal="center" vertical="center" wrapText="1"/>
    </xf>
    <xf numFmtId="0" fontId="10" fillId="10" borderId="13" xfId="0" applyNumberFormat="1" applyFont="1" applyFill="1" applyBorder="1" applyAlignment="1">
      <alignment horizontal="center" vertical="center" wrapText="1"/>
    </xf>
    <xf numFmtId="0" fontId="10" fillId="10" borderId="24" xfId="0" applyNumberFormat="1" applyFont="1" applyFill="1" applyBorder="1" applyAlignment="1">
      <alignment horizontal="center" vertical="center" wrapText="1"/>
    </xf>
    <xf numFmtId="0" fontId="45" fillId="30" borderId="73" xfId="0" applyNumberFormat="1" applyFont="1" applyFill="1" applyBorder="1" applyAlignment="1">
      <alignment horizontal="center" vertical="center"/>
    </xf>
    <xf numFmtId="0" fontId="45" fillId="30" borderId="74" xfId="0" applyNumberFormat="1" applyFont="1" applyFill="1" applyBorder="1" applyAlignment="1">
      <alignment horizontal="center" vertical="center"/>
    </xf>
    <xf numFmtId="0" fontId="45" fillId="30" borderId="79" xfId="0" applyNumberFormat="1" applyFont="1" applyFill="1" applyBorder="1" applyAlignment="1">
      <alignment horizontal="center" vertical="center"/>
    </xf>
    <xf numFmtId="0" fontId="45" fillId="32" borderId="73" xfId="0" applyNumberFormat="1" applyFont="1" applyFill="1" applyBorder="1" applyAlignment="1">
      <alignment horizontal="center" vertical="center"/>
    </xf>
    <xf numFmtId="0" fontId="45" fillId="32" borderId="74" xfId="0" applyNumberFormat="1" applyFont="1" applyFill="1" applyBorder="1" applyAlignment="1">
      <alignment horizontal="center" vertical="center"/>
    </xf>
    <xf numFmtId="0" fontId="45" fillId="32" borderId="79" xfId="0" applyNumberFormat="1" applyFont="1" applyFill="1" applyBorder="1" applyAlignment="1">
      <alignment horizontal="center" vertical="center"/>
    </xf>
    <xf numFmtId="0" fontId="45" fillId="3" borderId="73" xfId="0" applyNumberFormat="1" applyFont="1" applyFill="1" applyBorder="1" applyAlignment="1">
      <alignment horizontal="center" vertical="center"/>
    </xf>
    <xf numFmtId="0" fontId="45" fillId="3" borderId="74" xfId="0" applyNumberFormat="1" applyFont="1" applyFill="1" applyBorder="1" applyAlignment="1">
      <alignment horizontal="center" vertical="center"/>
    </xf>
    <xf numFmtId="0" fontId="45" fillId="3" borderId="79" xfId="0" applyNumberFormat="1" applyFont="1" applyFill="1" applyBorder="1" applyAlignment="1">
      <alignment horizontal="center" vertical="center"/>
    </xf>
    <xf numFmtId="0" fontId="44" fillId="29" borderId="71" xfId="0" applyNumberFormat="1" applyFont="1" applyFill="1" applyBorder="1" applyAlignment="1">
      <alignment horizontal="center" vertical="center"/>
    </xf>
    <xf numFmtId="0" fontId="44" fillId="29" borderId="75" xfId="0" applyNumberFormat="1" applyFont="1" applyFill="1" applyBorder="1" applyAlignment="1">
      <alignment horizontal="center" vertical="center"/>
    </xf>
    <xf numFmtId="0" fontId="44" fillId="29" borderId="72" xfId="0" applyNumberFormat="1" applyFont="1" applyFill="1" applyBorder="1" applyAlignment="1">
      <alignment horizontal="center" vertical="center"/>
    </xf>
    <xf numFmtId="0" fontId="44" fillId="29" borderId="76" xfId="0" applyNumberFormat="1" applyFont="1" applyFill="1" applyBorder="1" applyAlignment="1">
      <alignment horizontal="center" vertical="center"/>
    </xf>
    <xf numFmtId="0" fontId="12" fillId="29" borderId="80" xfId="0" applyNumberFormat="1" applyFont="1" applyFill="1" applyBorder="1" applyAlignment="1">
      <alignment horizontal="center" vertical="center" wrapText="1"/>
    </xf>
    <xf numFmtId="0" fontId="12" fillId="29" borderId="81" xfId="0" applyNumberFormat="1" applyFont="1" applyFill="1" applyBorder="1" applyAlignment="1">
      <alignment horizontal="center" vertical="center" wrapText="1"/>
    </xf>
    <xf numFmtId="185" fontId="2" fillId="3" borderId="0" xfId="0" applyFont="1" applyFill="1" applyAlignment="1">
      <alignment horizontal="center" vertical="center"/>
    </xf>
    <xf numFmtId="0" fontId="37" fillId="11" borderId="0" xfId="0" applyNumberFormat="1" applyFont="1" applyFill="1" applyAlignment="1">
      <alignment horizontal="left" vertical="center"/>
    </xf>
    <xf numFmtId="0" fontId="16" fillId="24" borderId="0" xfId="0" applyNumberFormat="1" applyFont="1" applyFill="1" applyAlignment="1">
      <alignment horizontal="center" vertical="center"/>
    </xf>
    <xf numFmtId="0" fontId="39" fillId="13" borderId="0" xfId="0" applyNumberFormat="1" applyFont="1" applyFill="1" applyAlignment="1">
      <alignment horizontal="center" vertical="center"/>
    </xf>
    <xf numFmtId="0" fontId="38" fillId="13" borderId="0" xfId="0" applyNumberFormat="1" applyFont="1" applyFill="1" applyAlignment="1">
      <alignment horizontal="center" vertical="center"/>
    </xf>
    <xf numFmtId="0" fontId="17" fillId="24" borderId="0" xfId="0" applyNumberFormat="1" applyFont="1" applyFill="1" applyAlignment="1">
      <alignment horizontal="center" vertical="center"/>
    </xf>
    <xf numFmtId="0" fontId="41" fillId="28" borderId="12" xfId="0" applyNumberFormat="1" applyFont="1" applyFill="1" applyBorder="1" applyAlignment="1">
      <alignment horizontal="center" vertical="center"/>
    </xf>
    <xf numFmtId="0" fontId="41" fillId="28" borderId="24" xfId="0" applyNumberFormat="1" applyFont="1" applyFill="1" applyBorder="1" applyAlignment="1">
      <alignment horizontal="center" vertical="center"/>
    </xf>
    <xf numFmtId="0" fontId="40" fillId="27" borderId="12" xfId="0" applyNumberFormat="1" applyFont="1" applyFill="1" applyBorder="1" applyAlignment="1">
      <alignment horizontal="center" vertical="center"/>
    </xf>
    <xf numFmtId="0" fontId="40" fillId="27" borderId="13" xfId="0" applyNumberFormat="1" applyFont="1" applyFill="1" applyBorder="1" applyAlignment="1">
      <alignment horizontal="center" vertical="center"/>
    </xf>
    <xf numFmtId="0" fontId="40" fillId="27" borderId="24" xfId="0" applyNumberFormat="1" applyFont="1" applyFill="1" applyBorder="1" applyAlignment="1">
      <alignment horizontal="center" vertical="center"/>
    </xf>
    <xf numFmtId="0" fontId="17" fillId="17" borderId="22" xfId="0" applyNumberFormat="1" applyFont="1" applyFill="1" applyBorder="1" applyAlignment="1">
      <alignment horizontal="center" vertical="center"/>
    </xf>
    <xf numFmtId="0" fontId="17" fillId="17" borderId="23" xfId="0" applyNumberFormat="1" applyFont="1" applyFill="1" applyBorder="1" applyAlignment="1">
      <alignment horizontal="center" vertical="center"/>
    </xf>
    <xf numFmtId="0" fontId="17" fillId="17" borderId="5" xfId="0" applyNumberFormat="1" applyFont="1" applyFill="1" applyBorder="1" applyAlignment="1">
      <alignment horizontal="center" vertical="center"/>
    </xf>
    <xf numFmtId="0" fontId="14" fillId="3" borderId="62" xfId="0" applyNumberFormat="1" applyFont="1" applyFill="1" applyBorder="1" applyAlignment="1">
      <alignment horizontal="center" vertical="center"/>
    </xf>
    <xf numFmtId="0" fontId="32" fillId="3" borderId="63" xfId="0" applyNumberFormat="1" applyFont="1" applyFill="1" applyBorder="1" applyAlignment="1">
      <alignment horizontal="center" vertical="center"/>
    </xf>
    <xf numFmtId="0" fontId="32" fillId="3" borderId="64" xfId="0" applyNumberFormat="1" applyFont="1" applyFill="1" applyBorder="1" applyAlignment="1">
      <alignment horizontal="center" vertical="center"/>
    </xf>
    <xf numFmtId="0" fontId="33" fillId="11" borderId="67" xfId="0" applyNumberFormat="1" applyFont="1" applyFill="1" applyBorder="1" applyAlignment="1">
      <alignment horizontal="center" vertical="center"/>
    </xf>
    <xf numFmtId="0" fontId="36" fillId="2" borderId="62" xfId="0" applyNumberFormat="1" applyFont="1" applyFill="1" applyBorder="1" applyAlignment="1">
      <alignment horizontal="center" vertical="center"/>
    </xf>
    <xf numFmtId="0" fontId="36" fillId="2" borderId="63" xfId="0" applyNumberFormat="1" applyFont="1" applyFill="1" applyBorder="1" applyAlignment="1">
      <alignment horizontal="center" vertical="center"/>
    </xf>
    <xf numFmtId="0" fontId="36" fillId="2" borderId="64" xfId="0" applyNumberFormat="1" applyFont="1" applyFill="1" applyBorder="1" applyAlignment="1">
      <alignment horizontal="center" vertical="center"/>
    </xf>
    <xf numFmtId="0" fontId="36" fillId="2" borderId="65" xfId="0" applyNumberFormat="1" applyFont="1" applyFill="1" applyBorder="1" applyAlignment="1">
      <alignment horizontal="center" vertical="center"/>
    </xf>
    <xf numFmtId="0" fontId="36" fillId="2" borderId="0" xfId="0" applyNumberFormat="1" applyFont="1" applyFill="1" applyBorder="1" applyAlignment="1">
      <alignment horizontal="center" vertical="center"/>
    </xf>
    <xf numFmtId="0" fontId="36" fillId="2" borderId="66" xfId="0" applyNumberFormat="1" applyFont="1" applyFill="1" applyBorder="1" applyAlignment="1">
      <alignment horizontal="center" vertical="center"/>
    </xf>
    <xf numFmtId="0" fontId="36" fillId="2" borderId="68" xfId="0" applyNumberFormat="1" applyFont="1" applyFill="1" applyBorder="1" applyAlignment="1">
      <alignment horizontal="center" vertical="center"/>
    </xf>
    <xf numFmtId="0" fontId="36" fillId="2" borderId="69" xfId="0" applyNumberFormat="1" applyFont="1" applyFill="1" applyBorder="1" applyAlignment="1">
      <alignment horizontal="center" vertical="center"/>
    </xf>
    <xf numFmtId="0" fontId="36" fillId="2" borderId="70" xfId="0" applyNumberFormat="1" applyFont="1" applyFill="1" applyBorder="1" applyAlignment="1">
      <alignment horizontal="center" vertical="center"/>
    </xf>
    <xf numFmtId="185" fontId="2" fillId="3" borderId="0" xfId="80" applyFont="1" applyFill="1" applyAlignment="1">
      <alignment horizontal="center" vertical="center"/>
    </xf>
    <xf numFmtId="185" fontId="16" fillId="10" borderId="0" xfId="80" applyNumberFormat="1" applyFont="1" applyFill="1" applyAlignment="1">
      <alignment horizontal="left" vertical="center"/>
    </xf>
    <xf numFmtId="185" fontId="22" fillId="11" borderId="1" xfId="0" applyFont="1" applyFill="1" applyBorder="1" applyAlignment="1">
      <alignment horizontal="center" vertical="top" wrapText="1"/>
    </xf>
    <xf numFmtId="185" fontId="31" fillId="10" borderId="1" xfId="0" applyFont="1" applyFill="1" applyBorder="1" applyAlignment="1">
      <alignment horizontal="left" vertical="center"/>
    </xf>
    <xf numFmtId="185" fontId="3" fillId="0" borderId="1" xfId="0" applyFont="1" applyBorder="1" applyAlignment="1">
      <alignment horizontal="left" vertical="center"/>
    </xf>
    <xf numFmtId="185" fontId="3" fillId="0" borderId="12" xfId="0" applyFont="1" applyBorder="1" applyAlignment="1">
      <alignment horizontal="left" vertical="center"/>
    </xf>
    <xf numFmtId="185" fontId="3" fillId="0" borderId="24" xfId="0" applyFont="1" applyBorder="1" applyAlignment="1">
      <alignment horizontal="left" vertical="center"/>
    </xf>
    <xf numFmtId="185" fontId="3" fillId="0" borderId="1" xfId="0" applyFont="1" applyFill="1" applyBorder="1" applyAlignment="1">
      <alignment horizontal="left" vertical="top" wrapText="1"/>
    </xf>
    <xf numFmtId="185" fontId="22" fillId="10" borderId="1" xfId="0" applyFont="1" applyFill="1" applyBorder="1" applyAlignment="1">
      <alignment horizontal="left" vertical="center"/>
    </xf>
    <xf numFmtId="185" fontId="3" fillId="0" borderId="1" xfId="0" applyFont="1" applyFill="1" applyBorder="1" applyAlignment="1">
      <alignment horizontal="left" vertical="center" wrapText="1"/>
    </xf>
    <xf numFmtId="185" fontId="3" fillId="0" borderId="1" xfId="0" applyFont="1" applyBorder="1" applyAlignment="1">
      <alignment horizontal="left" vertical="center" wrapText="1"/>
    </xf>
    <xf numFmtId="185" fontId="3" fillId="2" borderId="1" xfId="0" applyFont="1" applyFill="1" applyBorder="1" applyAlignment="1">
      <alignment horizontal="left" vertical="center" wrapText="1"/>
    </xf>
    <xf numFmtId="185" fontId="3" fillId="2" borderId="12" xfId="0" applyFont="1" applyFill="1" applyBorder="1" applyAlignment="1">
      <alignment horizontal="left" vertical="center" wrapText="1"/>
    </xf>
    <xf numFmtId="185" fontId="3" fillId="2" borderId="24" xfId="0" applyFont="1" applyFill="1" applyBorder="1" applyAlignment="1">
      <alignment horizontal="left" vertical="center" wrapText="1"/>
    </xf>
    <xf numFmtId="185" fontId="3" fillId="21" borderId="12" xfId="0" applyFont="1" applyFill="1" applyBorder="1" applyAlignment="1">
      <alignment horizontal="left" vertical="center" wrapText="1"/>
    </xf>
    <xf numFmtId="185" fontId="3" fillId="21" borderId="24" xfId="0" applyFont="1" applyFill="1" applyBorder="1" applyAlignment="1">
      <alignment horizontal="left" vertical="center" wrapText="1"/>
    </xf>
    <xf numFmtId="185" fontId="3" fillId="21" borderId="1" xfId="0" applyFont="1" applyFill="1" applyBorder="1" applyAlignment="1">
      <alignment horizontal="left" vertical="center" wrapText="1"/>
    </xf>
    <xf numFmtId="185" fontId="3" fillId="21" borderId="12" xfId="0" applyFont="1" applyFill="1" applyBorder="1" applyAlignment="1">
      <alignment vertical="center" wrapText="1"/>
    </xf>
    <xf numFmtId="185" fontId="3" fillId="21" borderId="24" xfId="0" applyFont="1" applyFill="1" applyBorder="1" applyAlignment="1">
      <alignment vertical="center" wrapText="1"/>
    </xf>
    <xf numFmtId="185" fontId="3" fillId="0" borderId="12" xfId="0" applyFont="1" applyBorder="1" applyAlignment="1">
      <alignment horizontal="left" vertical="center" wrapText="1"/>
    </xf>
    <xf numFmtId="185" fontId="3" fillId="0" borderId="24" xfId="0" applyFont="1" applyBorder="1" applyAlignment="1">
      <alignment horizontal="left" vertical="center" wrapText="1"/>
    </xf>
    <xf numFmtId="185" fontId="17" fillId="0" borderId="12" xfId="0" applyFont="1" applyBorder="1" applyAlignment="1">
      <alignment horizontal="left" vertical="center" wrapText="1"/>
    </xf>
    <xf numFmtId="185" fontId="17" fillId="0" borderId="24" xfId="0" applyFont="1" applyBorder="1" applyAlignment="1">
      <alignment horizontal="left" vertical="center" wrapText="1"/>
    </xf>
    <xf numFmtId="185" fontId="17" fillId="0" borderId="1" xfId="0" applyFont="1" applyBorder="1" applyAlignment="1">
      <alignment horizontal="left" vertical="center"/>
    </xf>
    <xf numFmtId="185" fontId="17" fillId="0" borderId="12" xfId="0" applyFont="1" applyBorder="1" applyAlignment="1">
      <alignment horizontal="left" vertical="center"/>
    </xf>
    <xf numFmtId="185" fontId="17" fillId="0" borderId="24" xfId="0" applyFont="1" applyBorder="1" applyAlignment="1">
      <alignment horizontal="left" vertical="center"/>
    </xf>
    <xf numFmtId="185" fontId="31" fillId="10" borderId="12" xfId="0" applyFont="1" applyFill="1" applyBorder="1" applyAlignment="1">
      <alignment horizontal="left" vertical="center"/>
    </xf>
    <xf numFmtId="185" fontId="31" fillId="10" borderId="13" xfId="0" applyFont="1" applyFill="1" applyBorder="1" applyAlignment="1">
      <alignment horizontal="left" vertical="center"/>
    </xf>
    <xf numFmtId="185" fontId="17" fillId="21" borderId="1" xfId="0" applyFont="1" applyFill="1" applyBorder="1" applyAlignment="1">
      <alignment horizontal="left" vertical="center" wrapText="1"/>
    </xf>
    <xf numFmtId="185" fontId="17" fillId="0" borderId="12" xfId="0" applyFont="1" applyFill="1" applyBorder="1" applyAlignment="1">
      <alignment horizontal="left" vertical="center" wrapText="1"/>
    </xf>
    <xf numFmtId="185" fontId="17" fillId="0" borderId="13" xfId="0" applyFont="1" applyFill="1" applyBorder="1" applyAlignment="1">
      <alignment horizontal="left" vertical="center" wrapText="1"/>
    </xf>
    <xf numFmtId="185" fontId="31" fillId="0" borderId="1" xfId="0" applyFont="1" applyFill="1" applyBorder="1" applyAlignment="1">
      <alignment horizontal="center" vertical="center" textRotation="255"/>
    </xf>
    <xf numFmtId="185" fontId="31" fillId="0" borderId="22" xfId="0" applyFont="1" applyFill="1" applyBorder="1" applyAlignment="1">
      <alignment horizontal="center" vertical="center" textRotation="255"/>
    </xf>
    <xf numFmtId="185" fontId="31" fillId="0" borderId="23" xfId="0" applyFont="1" applyFill="1" applyBorder="1" applyAlignment="1">
      <alignment horizontal="center" vertical="center" textRotation="255"/>
    </xf>
    <xf numFmtId="185" fontId="31" fillId="0" borderId="5" xfId="0" applyFont="1" applyFill="1" applyBorder="1" applyAlignment="1">
      <alignment horizontal="center" vertical="center" textRotation="255"/>
    </xf>
    <xf numFmtId="185" fontId="31" fillId="2" borderId="22" xfId="0" applyFont="1" applyFill="1" applyBorder="1" applyAlignment="1">
      <alignment horizontal="center" vertical="center" textRotation="255"/>
    </xf>
    <xf numFmtId="185" fontId="31" fillId="2" borderId="23" xfId="0" applyFont="1" applyFill="1" applyBorder="1" applyAlignment="1">
      <alignment horizontal="center" vertical="center" textRotation="255"/>
    </xf>
    <xf numFmtId="181" fontId="2" fillId="3" borderId="0" xfId="92" applyFont="1" applyFill="1" applyAlignment="1">
      <alignment horizontal="center"/>
    </xf>
    <xf numFmtId="181" fontId="16" fillId="11" borderId="0" xfId="92" applyFont="1" applyFill="1" applyAlignment="1">
      <alignment horizontal="left"/>
    </xf>
    <xf numFmtId="181" fontId="22" fillId="12" borderId="47" xfId="92" applyFont="1" applyFill="1" applyBorder="1" applyAlignment="1">
      <alignment horizontal="center" vertical="center"/>
    </xf>
    <xf numFmtId="181" fontId="22" fillId="12" borderId="13" xfId="92" applyFont="1" applyFill="1" applyBorder="1" applyAlignment="1">
      <alignment horizontal="center" vertical="center"/>
    </xf>
    <xf numFmtId="181" fontId="22" fillId="12" borderId="24" xfId="92" applyFont="1" applyFill="1" applyBorder="1" applyAlignment="1">
      <alignment horizontal="center" vertical="center"/>
    </xf>
    <xf numFmtId="181" fontId="17" fillId="0" borderId="47" xfId="92" applyFont="1" applyFill="1" applyBorder="1" applyAlignment="1">
      <alignment horizontal="center" vertical="center" wrapText="1"/>
    </xf>
    <xf numFmtId="181" fontId="17" fillId="0" borderId="13" xfId="92" applyFont="1" applyFill="1" applyBorder="1" applyAlignment="1">
      <alignment horizontal="center" vertical="center" wrapText="1"/>
    </xf>
    <xf numFmtId="181" fontId="17" fillId="0" borderId="48" xfId="92" applyFont="1" applyFill="1" applyBorder="1" applyAlignment="1">
      <alignment horizontal="center" vertical="center" wrapText="1"/>
    </xf>
    <xf numFmtId="181" fontId="16" fillId="0" borderId="53" xfId="92" applyFont="1" applyFill="1" applyBorder="1" applyAlignment="1">
      <alignment horizontal="center" vertical="center" wrapText="1"/>
    </xf>
    <xf numFmtId="181" fontId="16" fillId="0" borderId="55" xfId="92" applyFont="1" applyFill="1" applyBorder="1" applyAlignment="1">
      <alignment horizontal="center" vertical="center" wrapText="1"/>
    </xf>
    <xf numFmtId="181" fontId="16" fillId="0" borderId="57" xfId="92" applyFont="1" applyFill="1" applyBorder="1" applyAlignment="1">
      <alignment horizontal="center" vertical="center" wrapText="1"/>
    </xf>
    <xf numFmtId="181" fontId="16" fillId="0" borderId="59" xfId="92" applyFont="1" applyFill="1" applyBorder="1" applyAlignment="1">
      <alignment horizontal="center" vertical="center" wrapText="1"/>
    </xf>
    <xf numFmtId="181" fontId="17" fillId="0" borderId="29" xfId="92" applyFont="1" applyFill="1" applyBorder="1" applyAlignment="1">
      <alignment horizontal="center" vertical="center"/>
    </xf>
    <xf numFmtId="181" fontId="17" fillId="0" borderId="33" xfId="92" applyFont="1" applyFill="1" applyBorder="1" applyAlignment="1">
      <alignment horizontal="center" vertical="center"/>
    </xf>
    <xf numFmtId="181" fontId="17" fillId="0" borderId="60" xfId="92" applyFont="1" applyFill="1" applyBorder="1" applyAlignment="1">
      <alignment horizontal="center" vertical="center"/>
    </xf>
    <xf numFmtId="181" fontId="17" fillId="0" borderId="46" xfId="92" applyFont="1" applyFill="1" applyBorder="1" applyAlignment="1">
      <alignment horizontal="center" vertical="center"/>
    </xf>
    <xf numFmtId="181" fontId="16" fillId="10" borderId="0" xfId="92" applyFont="1" applyFill="1" applyAlignment="1">
      <alignment horizontal="left"/>
    </xf>
    <xf numFmtId="181" fontId="25" fillId="11" borderId="1" xfId="153" applyNumberFormat="1" applyFont="1" applyFill="1" applyBorder="1" applyAlignment="1">
      <alignment horizontal="center" vertical="center" wrapText="1"/>
    </xf>
    <xf numFmtId="181" fontId="25" fillId="11" borderId="8" xfId="153" applyNumberFormat="1" applyFont="1" applyFill="1" applyBorder="1" applyAlignment="1">
      <alignment horizontal="center" vertical="center" wrapText="1"/>
    </xf>
    <xf numFmtId="181" fontId="17" fillId="0" borderId="26" xfId="133" applyNumberFormat="1" applyFont="1" applyFill="1" applyBorder="1" applyAlignment="1">
      <alignment horizontal="left" vertical="center" wrapText="1"/>
    </xf>
    <xf numFmtId="181" fontId="26" fillId="0" borderId="26" xfId="133" applyNumberFormat="1" applyFont="1" applyFill="1" applyBorder="1" applyAlignment="1">
      <alignment vertical="center" wrapText="1"/>
    </xf>
    <xf numFmtId="181" fontId="26" fillId="0" borderId="27" xfId="133" applyNumberFormat="1" applyFont="1" applyFill="1" applyBorder="1" applyAlignment="1">
      <alignment vertical="center" wrapText="1"/>
    </xf>
    <xf numFmtId="181" fontId="17" fillId="0" borderId="29" xfId="133" applyNumberFormat="1" applyFont="1" applyFill="1" applyBorder="1" applyAlignment="1">
      <alignment horizontal="left" vertical="center" wrapText="1"/>
    </xf>
    <xf numFmtId="181" fontId="26" fillId="0" borderId="29" xfId="133" applyNumberFormat="1" applyFont="1" applyFill="1" applyBorder="1" applyAlignment="1">
      <alignment horizontal="left" vertical="center" wrapText="1"/>
    </xf>
    <xf numFmtId="181" fontId="26" fillId="0" borderId="29" xfId="133" applyNumberFormat="1" applyFont="1" applyFill="1" applyBorder="1" applyAlignment="1">
      <alignment vertical="center" wrapText="1"/>
    </xf>
    <xf numFmtId="181" fontId="26" fillId="0" borderId="30" xfId="133" applyNumberFormat="1" applyFont="1" applyFill="1" applyBorder="1" applyAlignment="1">
      <alignment vertical="center" wrapText="1"/>
    </xf>
    <xf numFmtId="181" fontId="23" fillId="0" borderId="29" xfId="133" applyNumberFormat="1" applyFont="1" applyFill="1" applyBorder="1" applyAlignment="1">
      <alignment vertical="center" wrapText="1"/>
    </xf>
    <xf numFmtId="181" fontId="23" fillId="0" borderId="30" xfId="133" applyNumberFormat="1" applyFont="1" applyFill="1" applyBorder="1" applyAlignment="1">
      <alignment vertical="center" wrapText="1"/>
    </xf>
    <xf numFmtId="181" fontId="17" fillId="0" borderId="35" xfId="7" applyNumberFormat="1" applyFont="1" applyFill="1" applyBorder="1" applyAlignment="1">
      <alignment horizontal="left" vertical="center"/>
    </xf>
    <xf numFmtId="181" fontId="17" fillId="0" borderId="36" xfId="7" applyNumberFormat="1" applyFont="1" applyFill="1" applyBorder="1" applyAlignment="1">
      <alignment horizontal="left" vertical="center"/>
    </xf>
    <xf numFmtId="181" fontId="17" fillId="0" borderId="38" xfId="133" applyNumberFormat="1" applyFont="1" applyFill="1" applyBorder="1" applyAlignment="1">
      <alignment horizontal="left" vertical="center" wrapText="1"/>
    </xf>
    <xf numFmtId="181" fontId="26" fillId="0" borderId="38" xfId="133" applyNumberFormat="1" applyFont="1" applyFill="1" applyBorder="1" applyAlignment="1">
      <alignment vertical="center" wrapText="1"/>
    </xf>
    <xf numFmtId="181" fontId="26" fillId="0" borderId="39" xfId="133" applyNumberFormat="1" applyFont="1" applyFill="1" applyBorder="1" applyAlignment="1">
      <alignment vertical="center" wrapText="1"/>
    </xf>
    <xf numFmtId="181" fontId="17" fillId="0" borderId="40" xfId="133" applyNumberFormat="1" applyFont="1" applyFill="1" applyBorder="1" applyAlignment="1">
      <alignment horizontal="left" vertical="center" wrapText="1"/>
    </xf>
    <xf numFmtId="181" fontId="17" fillId="0" borderId="41" xfId="133" applyNumberFormat="1" applyFont="1" applyFill="1" applyBorder="1" applyAlignment="1">
      <alignment horizontal="left" vertical="center" wrapText="1"/>
    </xf>
    <xf numFmtId="181" fontId="26" fillId="0" borderId="40" xfId="133" applyNumberFormat="1" applyFont="1" applyFill="1" applyBorder="1" applyAlignment="1">
      <alignment horizontal="left" vertical="center" wrapText="1"/>
    </xf>
    <xf numFmtId="181" fontId="26" fillId="0" borderId="42" xfId="133" applyNumberFormat="1" applyFont="1" applyFill="1" applyBorder="1" applyAlignment="1">
      <alignment horizontal="left" vertical="center" wrapText="1"/>
    </xf>
    <xf numFmtId="181" fontId="26" fillId="0" borderId="43" xfId="133" applyNumberFormat="1" applyFont="1" applyFill="1" applyBorder="1" applyAlignment="1">
      <alignment horizontal="left" vertical="center" wrapText="1"/>
    </xf>
    <xf numFmtId="181" fontId="26" fillId="0" borderId="35" xfId="133" applyNumberFormat="1" applyFont="1" applyFill="1" applyBorder="1" applyAlignment="1">
      <alignment horizontal="left" vertical="center" wrapText="1"/>
    </xf>
    <xf numFmtId="181" fontId="26" fillId="0" borderId="44" xfId="133" applyNumberFormat="1" applyFont="1" applyFill="1" applyBorder="1" applyAlignment="1">
      <alignment horizontal="left" vertical="center" wrapText="1"/>
    </xf>
    <xf numFmtId="181" fontId="26" fillId="0" borderId="45" xfId="133" applyNumberFormat="1" applyFont="1" applyFill="1" applyBorder="1" applyAlignment="1">
      <alignment horizontal="left" vertical="center" wrapText="1"/>
    </xf>
    <xf numFmtId="181" fontId="17" fillId="0" borderId="35" xfId="133" applyNumberFormat="1" applyFont="1" applyFill="1" applyBorder="1" applyAlignment="1">
      <alignment horizontal="left" vertical="center" wrapText="1"/>
    </xf>
    <xf numFmtId="181" fontId="17" fillId="0" borderId="36" xfId="133" applyNumberFormat="1" applyFont="1" applyFill="1" applyBorder="1" applyAlignment="1">
      <alignment horizontal="left" vertical="center" wrapText="1"/>
    </xf>
    <xf numFmtId="181" fontId="23" fillId="0" borderId="35" xfId="133" applyNumberFormat="1" applyFont="1" applyFill="1" applyBorder="1" applyAlignment="1">
      <alignment horizontal="left" vertical="center" wrapText="1"/>
    </xf>
    <xf numFmtId="181" fontId="23" fillId="0" borderId="44" xfId="133" applyNumberFormat="1" applyFont="1" applyFill="1" applyBorder="1" applyAlignment="1">
      <alignment horizontal="left" vertical="center" wrapText="1"/>
    </xf>
    <xf numFmtId="181" fontId="23" fillId="0" borderId="45" xfId="133" applyNumberFormat="1" applyFont="1" applyFill="1" applyBorder="1" applyAlignment="1">
      <alignment horizontal="left" vertical="center" wrapText="1"/>
    </xf>
    <xf numFmtId="20" fontId="26" fillId="0" borderId="28" xfId="133" applyNumberFormat="1" applyFont="1" applyFill="1" applyBorder="1" applyAlignment="1">
      <alignment horizontal="center" vertical="center" wrapText="1"/>
    </xf>
    <xf numFmtId="20" fontId="26" fillId="0" borderId="31" xfId="133" applyNumberFormat="1" applyFont="1" applyFill="1" applyBorder="1" applyAlignment="1">
      <alignment horizontal="center" vertical="center" wrapText="1"/>
    </xf>
    <xf numFmtId="20" fontId="26" fillId="0" borderId="32" xfId="133" applyNumberFormat="1" applyFont="1" applyFill="1" applyBorder="1" applyAlignment="1">
      <alignment horizontal="center" vertical="center" wrapText="1"/>
    </xf>
    <xf numFmtId="58" fontId="26" fillId="0" borderId="28" xfId="133" applyNumberFormat="1" applyFont="1" applyFill="1" applyBorder="1" applyAlignment="1">
      <alignment horizontal="center" vertical="center" wrapText="1"/>
    </xf>
    <xf numFmtId="58" fontId="26" fillId="0" borderId="31" xfId="133" applyNumberFormat="1" applyFont="1" applyFill="1" applyBorder="1" applyAlignment="1">
      <alignment horizontal="center" vertical="center" wrapText="1"/>
    </xf>
    <xf numFmtId="58" fontId="26" fillId="0" borderId="32" xfId="133" applyNumberFormat="1" applyFont="1" applyFill="1" applyBorder="1" applyAlignment="1">
      <alignment horizontal="center" vertical="center" wrapText="1"/>
    </xf>
    <xf numFmtId="181" fontId="17" fillId="0" borderId="33" xfId="7" applyNumberFormat="1" applyFont="1" applyFill="1" applyBorder="1" applyAlignment="1">
      <alignment horizontal="center" vertical="center"/>
    </xf>
    <xf numFmtId="181" fontId="17" fillId="0" borderId="34" xfId="7" applyNumberFormat="1" applyFont="1" applyFill="1" applyBorder="1" applyAlignment="1">
      <alignment horizontal="center" vertical="center"/>
    </xf>
    <xf numFmtId="181" fontId="17" fillId="0" borderId="33" xfId="7" applyNumberFormat="1" applyFont="1" applyFill="1" applyBorder="1" applyAlignment="1">
      <alignment horizontal="center" vertical="center" wrapText="1"/>
    </xf>
    <xf numFmtId="181" fontId="17" fillId="0" borderId="46" xfId="7" applyNumberFormat="1" applyFont="1" applyFill="1" applyBorder="1" applyAlignment="1">
      <alignment horizontal="center" vertical="center"/>
    </xf>
    <xf numFmtId="181" fontId="14" fillId="3" borderId="0" xfId="146" applyFont="1" applyFill="1" applyAlignment="1">
      <alignment horizontal="center"/>
    </xf>
    <xf numFmtId="181" fontId="22" fillId="10" borderId="0" xfId="146" applyFont="1" applyFill="1" applyAlignment="1">
      <alignment horizontal="left"/>
    </xf>
    <xf numFmtId="181" fontId="3" fillId="2" borderId="22" xfId="146" applyFont="1" applyFill="1" applyBorder="1" applyAlignment="1">
      <alignment horizontal="center" vertical="center"/>
    </xf>
    <xf numFmtId="181" fontId="3" fillId="2" borderId="23" xfId="146" applyFont="1" applyFill="1" applyBorder="1" applyAlignment="1">
      <alignment horizontal="center" vertical="center"/>
    </xf>
    <xf numFmtId="181" fontId="3" fillId="2" borderId="5" xfId="146" applyFont="1" applyFill="1" applyBorder="1" applyAlignment="1">
      <alignment horizontal="center" vertical="center"/>
    </xf>
    <xf numFmtId="181" fontId="3" fillId="0" borderId="23" xfId="146" applyFont="1" applyFill="1" applyBorder="1" applyAlignment="1">
      <alignment horizontal="center" vertical="center"/>
    </xf>
    <xf numFmtId="181" fontId="3" fillId="0" borderId="5" xfId="146" applyFont="1" applyFill="1" applyBorder="1" applyAlignment="1">
      <alignment horizontal="center" vertical="center"/>
    </xf>
    <xf numFmtId="181" fontId="2" fillId="3" borderId="0" xfId="92" applyFont="1" applyFill="1" applyAlignment="1">
      <alignment horizontal="center" vertical="center"/>
    </xf>
    <xf numFmtId="185" fontId="3" fillId="17" borderId="12" xfId="0" applyFont="1" applyFill="1" applyBorder="1" applyAlignment="1">
      <alignment horizontal="center" vertical="center"/>
    </xf>
    <xf numFmtId="185" fontId="3" fillId="17" borderId="13" xfId="0" applyFont="1" applyFill="1" applyBorder="1" applyAlignment="1">
      <alignment horizontal="center" vertical="center"/>
    </xf>
    <xf numFmtId="185" fontId="3" fillId="17" borderId="24" xfId="0" applyFont="1" applyFill="1" applyBorder="1" applyAlignment="1">
      <alignment horizontal="center" vertical="center"/>
    </xf>
    <xf numFmtId="185" fontId="3" fillId="17" borderId="22" xfId="0" applyFont="1" applyFill="1" applyBorder="1" applyAlignment="1">
      <alignment horizontal="center" vertical="center" wrapText="1"/>
    </xf>
    <xf numFmtId="185" fontId="3" fillId="17" borderId="5" xfId="0" applyFont="1" applyFill="1" applyBorder="1" applyAlignment="1">
      <alignment horizontal="center" vertical="center" wrapText="1"/>
    </xf>
    <xf numFmtId="185" fontId="3" fillId="13" borderId="23" xfId="0" applyFont="1" applyFill="1" applyBorder="1" applyAlignment="1">
      <alignment horizontal="center" vertical="center" wrapText="1"/>
    </xf>
    <xf numFmtId="185" fontId="3" fillId="17" borderId="23" xfId="0" applyFont="1" applyFill="1" applyBorder="1" applyAlignment="1">
      <alignment horizontal="center" vertical="center" wrapText="1"/>
    </xf>
    <xf numFmtId="185" fontId="3" fillId="15" borderId="22" xfId="0" applyFont="1" applyFill="1" applyBorder="1" applyAlignment="1">
      <alignment horizontal="center" vertical="center" wrapText="1"/>
    </xf>
    <xf numFmtId="185" fontId="3" fillId="15" borderId="5" xfId="0" applyFont="1" applyFill="1" applyBorder="1" applyAlignment="1">
      <alignment horizontal="center" vertical="center"/>
    </xf>
    <xf numFmtId="185" fontId="3" fillId="14" borderId="14" xfId="0" applyFont="1" applyFill="1" applyBorder="1" applyAlignment="1">
      <alignment horizontal="center" vertical="center" wrapText="1"/>
    </xf>
    <xf numFmtId="185" fontId="3" fillId="14" borderId="15" xfId="0" applyFont="1" applyFill="1" applyBorder="1" applyAlignment="1">
      <alignment horizontal="center" vertical="center" wrapText="1"/>
    </xf>
    <xf numFmtId="185" fontId="3" fillId="14" borderId="16" xfId="0" applyFont="1" applyFill="1" applyBorder="1" applyAlignment="1">
      <alignment horizontal="center" vertical="center" wrapText="1"/>
    </xf>
    <xf numFmtId="185" fontId="3" fillId="14" borderId="17" xfId="0" applyFont="1" applyFill="1" applyBorder="1" applyAlignment="1">
      <alignment horizontal="center" vertical="center" wrapText="1"/>
    </xf>
    <xf numFmtId="185" fontId="3" fillId="14" borderId="0" xfId="0" applyFont="1" applyFill="1" applyBorder="1" applyAlignment="1">
      <alignment horizontal="center" vertical="center" wrapText="1"/>
    </xf>
    <xf numFmtId="185" fontId="3" fillId="14" borderId="18" xfId="0" applyFont="1" applyFill="1" applyBorder="1" applyAlignment="1">
      <alignment horizontal="center" vertical="center" wrapText="1"/>
    </xf>
    <xf numFmtId="185" fontId="3" fillId="14" borderId="19" xfId="0" applyFont="1" applyFill="1" applyBorder="1" applyAlignment="1">
      <alignment horizontal="center" vertical="center" wrapText="1"/>
    </xf>
    <xf numFmtId="185" fontId="3" fillId="14" borderId="20" xfId="0" applyFont="1" applyFill="1" applyBorder="1" applyAlignment="1">
      <alignment horizontal="center" vertical="center" wrapText="1"/>
    </xf>
    <xf numFmtId="185" fontId="3" fillId="14" borderId="21" xfId="0" applyFont="1" applyFill="1" applyBorder="1" applyAlignment="1">
      <alignment horizontal="center" vertical="center" wrapText="1"/>
    </xf>
    <xf numFmtId="185" fontId="3" fillId="15" borderId="14" xfId="0" applyFont="1" applyFill="1" applyBorder="1" applyAlignment="1">
      <alignment horizontal="center" vertical="center" wrapText="1"/>
    </xf>
    <xf numFmtId="185" fontId="3" fillId="15" borderId="16" xfId="0" applyFont="1" applyFill="1" applyBorder="1" applyAlignment="1">
      <alignment horizontal="center" vertical="center" wrapText="1"/>
    </xf>
    <xf numFmtId="185" fontId="3" fillId="15" borderId="19" xfId="0" applyFont="1" applyFill="1" applyBorder="1" applyAlignment="1">
      <alignment horizontal="center" vertical="center" wrapText="1"/>
    </xf>
    <xf numFmtId="185" fontId="3" fillId="15" borderId="21" xfId="0" applyFont="1" applyFill="1" applyBorder="1" applyAlignment="1">
      <alignment horizontal="center" vertical="center" wrapText="1"/>
    </xf>
    <xf numFmtId="0" fontId="18" fillId="12" borderId="1" xfId="0" applyNumberFormat="1" applyFont="1" applyFill="1" applyBorder="1" applyAlignment="1" applyProtection="1">
      <alignment horizontal="center"/>
      <protection locked="0"/>
    </xf>
    <xf numFmtId="0" fontId="19" fillId="12" borderId="1" xfId="0" applyNumberFormat="1" applyFont="1" applyFill="1" applyBorder="1" applyAlignment="1" applyProtection="1">
      <alignment horizontal="center"/>
      <protection locked="0"/>
    </xf>
    <xf numFmtId="0" fontId="20" fillId="11" borderId="12" xfId="0" applyNumberFormat="1" applyFont="1" applyFill="1" applyBorder="1" applyAlignment="1" applyProtection="1">
      <alignment horizontal="center" vertical="center" wrapText="1"/>
      <protection locked="0"/>
    </xf>
    <xf numFmtId="0" fontId="20" fillId="11" borderId="13" xfId="0" applyNumberFormat="1" applyFont="1" applyFill="1" applyBorder="1" applyAlignment="1" applyProtection="1">
      <alignment horizontal="center" vertical="center" wrapText="1"/>
      <protection locked="0"/>
    </xf>
    <xf numFmtId="181" fontId="16" fillId="0" borderId="1" xfId="92" applyFont="1" applyBorder="1" applyAlignment="1">
      <alignment horizontal="left"/>
    </xf>
    <xf numFmtId="0" fontId="15" fillId="10" borderId="5" xfId="0" applyNumberFormat="1" applyFont="1" applyFill="1" applyBorder="1" applyAlignment="1">
      <alignment horizontal="center"/>
    </xf>
    <xf numFmtId="0" fontId="15" fillId="10" borderId="6" xfId="0" applyNumberFormat="1" applyFont="1" applyFill="1" applyBorder="1" applyAlignment="1">
      <alignment horizontal="center"/>
    </xf>
    <xf numFmtId="0" fontId="15" fillId="10" borderId="1" xfId="0" applyNumberFormat="1" applyFont="1" applyFill="1" applyBorder="1" applyAlignment="1">
      <alignment horizontal="center"/>
    </xf>
    <xf numFmtId="0" fontId="15" fillId="10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8" borderId="0" xfId="0" applyNumberFormat="1" applyFont="1" applyFill="1" applyBorder="1" applyAlignment="1">
      <alignment horizontal="center" vertical="center"/>
    </xf>
    <xf numFmtId="57" fontId="131" fillId="10" borderId="1" xfId="0" applyNumberFormat="1" applyFont="1" applyFill="1" applyBorder="1" applyAlignment="1">
      <alignment horizontal="center" vertical="center"/>
    </xf>
    <xf numFmtId="58" fontId="131" fillId="14" borderId="12" xfId="167" applyNumberFormat="1" applyFont="1" applyFill="1" applyBorder="1" applyAlignment="1">
      <alignment horizontal="center" vertical="center" wrapText="1"/>
    </xf>
  </cellXfs>
  <cellStyles count="197">
    <cellStyle name="??&amp;O?&amp;H?_x0008__x000f__x0007_?_x0007__x0001__x0001_" xfId="91" xr:uid="{00000000-0005-0000-0000-00008B000000}"/>
    <cellStyle name="??&amp;O?&amp;H?_x0008_??_x0007__x0001__x0001_" xfId="189" xr:uid="{00000000-0005-0000-0000-0000ED000000}"/>
    <cellStyle name="__[0]_PERSONAL" xfId="56" xr:uid="{00000000-0005-0000-0000-000068000000}"/>
    <cellStyle name="____[0]_PERSONAL" xfId="60" xr:uid="{00000000-0005-0000-0000-00006C000000}"/>
    <cellStyle name="_____PERSONAL" xfId="61" xr:uid="{00000000-0005-0000-0000-00006D000000}"/>
    <cellStyle name="___laroux" xfId="62" xr:uid="{00000000-0005-0000-0000-00006E000000}"/>
    <cellStyle name="___laroux_Contact list for Forum 2003 0129 1-final" xfId="104" xr:uid="{00000000-0005-0000-0000-000098000000}"/>
    <cellStyle name="___laroux_Roles &amp; Responsibilities" xfId="68" xr:uid="{00000000-0005-0000-0000-000074000000}"/>
    <cellStyle name="___PERSONAL" xfId="125" xr:uid="{00000000-0005-0000-0000-0000AD000000}"/>
    <cellStyle name="_5302559 Siemens VAI Metals Symposium 2009_ OPS File 0900603 v1.3" xfId="23" xr:uid="{00000000-0005-0000-0000-000043000000}"/>
    <cellStyle name="_5303498 Siemens Mobility China new year party 2010 OPS files 20100226V1" xfId="45" xr:uid="{00000000-0005-0000-0000-00005D000000}"/>
    <cellStyle name="_Cisco UC shanghai AV RUNDOWN 0922" xfId="3" xr:uid="{00000000-0005-0000-0000-00000B000000}"/>
    <cellStyle name="_ET_STYLE_NoName_00_" xfId="64" xr:uid="{00000000-0005-0000-0000-000070000000}"/>
    <cellStyle name="_IBM_Power_Systems_Launch_Event_Demo_Collection0522v1" xfId="47" xr:uid="{00000000-0005-0000-0000-00005F000000}"/>
    <cellStyle name="_Name List for Badge Design" xfId="184" xr:uid="{00000000-0005-0000-0000-0000E8000000}"/>
    <cellStyle name="_Operation of Cisco UC Launch_0923" xfId="25" xr:uid="{00000000-0005-0000-0000-000045000000}"/>
    <cellStyle name="_SCMM 2009 Contact List" xfId="67" xr:uid="{00000000-0005-0000-0000-000073000000}"/>
    <cellStyle name="_Sheet1" xfId="28" xr:uid="{00000000-0005-0000-0000-00004A000000}"/>
    <cellStyle name="0,0_x000a__x000a_NA_x000a__x000a_" xfId="30" xr:uid="{00000000-0005-0000-0000-00004E000000}"/>
    <cellStyle name="0,0_x000d__x000a_NA_x000d__x000a_" xfId="11" xr:uid="{00000000-0005-0000-0000-00001E000000}"/>
    <cellStyle name="0,0_x000d__x000a_NA_x000d__x000a_ 2" xfId="32" xr:uid="{00000000-0005-0000-0000-000050000000}"/>
    <cellStyle name="0,0_x000d__x000a_NA_x000d__x000a_ 3" xfId="35" xr:uid="{00000000-0005-0000-0000-000053000000}"/>
    <cellStyle name="0,0_x000d__x000a_NA_x000d__x000a__InfoComm Product Content list-090608" xfId="73" xr:uid="{00000000-0005-0000-0000-000079000000}"/>
    <cellStyle name="0,0_x000d__x000d_NA_x000d__x000d_" xfId="10" xr:uid="{00000000-0005-0000-0000-00001C000000}"/>
    <cellStyle name="20% - Accent1" xfId="33" xr:uid="{00000000-0005-0000-0000-000051000000}"/>
    <cellStyle name="20% - Accent2" xfId="18" xr:uid="{00000000-0005-0000-0000-000035000000}"/>
    <cellStyle name="20% - Accent3" xfId="174" xr:uid="{00000000-0005-0000-0000-0000DE000000}"/>
    <cellStyle name="20% - Accent4" xfId="170" xr:uid="{00000000-0005-0000-0000-0000DA000000}"/>
    <cellStyle name="20% - Accent4 2" xfId="79" xr:uid="{00000000-0005-0000-0000-00007F000000}"/>
    <cellStyle name="20% - Accent5" xfId="171" xr:uid="{00000000-0005-0000-0000-0000DB000000}"/>
    <cellStyle name="20% - Accent6" xfId="159" xr:uid="{00000000-0005-0000-0000-0000CF000000}"/>
    <cellStyle name="40% - Accent1" xfId="161" xr:uid="{00000000-0005-0000-0000-0000D1000000}"/>
    <cellStyle name="40% - Accent2" xfId="179" xr:uid="{00000000-0005-0000-0000-0000E3000000}"/>
    <cellStyle name="40% - Accent3" xfId="186" xr:uid="{00000000-0005-0000-0000-0000EA000000}"/>
    <cellStyle name="40% - Accent4" xfId="53" xr:uid="{00000000-0005-0000-0000-000065000000}"/>
    <cellStyle name="40% - Accent5" xfId="192" xr:uid="{00000000-0005-0000-0000-0000F0000000}"/>
    <cellStyle name="40% - Accent6" xfId="103" xr:uid="{00000000-0005-0000-0000-000097000000}"/>
    <cellStyle name="60% - Accent1" xfId="59" xr:uid="{00000000-0005-0000-0000-00006B000000}"/>
    <cellStyle name="60% - Accent2" xfId="50" xr:uid="{00000000-0005-0000-0000-000062000000}"/>
    <cellStyle name="60% - Accent3" xfId="110" xr:uid="{00000000-0005-0000-0000-00009E000000}"/>
    <cellStyle name="60% - Accent4" xfId="99" xr:uid="{00000000-0005-0000-0000-000093000000}"/>
    <cellStyle name="60% - Accent5" xfId="117" xr:uid="{00000000-0005-0000-0000-0000A5000000}"/>
    <cellStyle name="60% - Accent6" xfId="57" xr:uid="{00000000-0005-0000-0000-000069000000}"/>
    <cellStyle name="7" xfId="14" xr:uid="{00000000-0005-0000-0000-00002D000000}"/>
    <cellStyle name="7_41-VCR (2)" xfId="17" xr:uid="{00000000-0005-0000-0000-000033000000}"/>
    <cellStyle name="7_41-VCR (2)_SNS-110 SHR-3160 SHR-3090  General Spec-CCTV" xfId="71" xr:uid="{00000000-0005-0000-0000-000077000000}"/>
    <cellStyle name="7_41-VCR (2)_표준 General Spec-cam_0521" xfId="58" xr:uid="{00000000-0005-0000-0000-00006A000000}"/>
    <cellStyle name="7_41-VCR (2)_표준 General Spec-CCTV_v1" xfId="38" xr:uid="{00000000-0005-0000-0000-000056000000}"/>
    <cellStyle name="7_41-VCR (2)_표준 General Spec-CCTV_v1_표준 General Spec-CCTV_v2" xfId="178" xr:uid="{00000000-0005-0000-0000-0000E2000000}"/>
    <cellStyle name="7_41-VCR (2)_표준 General Spec-CCTV_v2" xfId="94" xr:uid="{00000000-0005-0000-0000-00008E000000}"/>
    <cellStyle name="7_41-VCR (2)_표준 General Spec-CCTV_v2_PC Based DVR" xfId="115" xr:uid="{00000000-0005-0000-0000-0000A3000000}"/>
    <cellStyle name="7_41-VCR (2)_표준 General Spec-CCTV_v2-SCR-3000" xfId="8" xr:uid="{00000000-0005-0000-0000-000017000000}"/>
    <cellStyle name="7_SNS-110 SHR-3160 SHR-3090  General Spec-CCTV" xfId="65" xr:uid="{00000000-0005-0000-0000-000071000000}"/>
    <cellStyle name="7_VCR General Spec 양식" xfId="82" xr:uid="{00000000-0005-0000-0000-000082000000}"/>
    <cellStyle name="7_VCR General Spec 양식_SNS-110 SHR-3160 SHR-3090  General Spec-CCTV" xfId="183" xr:uid="{00000000-0005-0000-0000-0000E7000000}"/>
    <cellStyle name="7_VCR General Spec 양식_표준 General Spec-cam_0521" xfId="75" xr:uid="{00000000-0005-0000-0000-00007B000000}"/>
    <cellStyle name="7_VCR General Spec 양식_표준 General Spec-CCTV_v1" xfId="78" xr:uid="{00000000-0005-0000-0000-00007E000000}"/>
    <cellStyle name="7_VCR General Spec 양식_표준 General Spec-CCTV_v1_표준 General Spec-CCTV_v2" xfId="51" xr:uid="{00000000-0005-0000-0000-000063000000}"/>
    <cellStyle name="7_VCR General Spec 양식_표준 General Spec-CCTV_v2" xfId="81" xr:uid="{00000000-0005-0000-0000-000081000000}"/>
    <cellStyle name="7_VCR General Spec 양식_표준 General Spec-CCTV_v2_PC Based DVR" xfId="46" xr:uid="{00000000-0005-0000-0000-00005E000000}"/>
    <cellStyle name="7_VCR General Spec 양식_표준 General Spec-CCTV_v2-SCR-3000" xfId="88" xr:uid="{00000000-0005-0000-0000-000088000000}"/>
    <cellStyle name="7_표준 General Spec-cam_0521" xfId="122" xr:uid="{00000000-0005-0000-0000-0000AA000000}"/>
    <cellStyle name="7_표준 General Spec-CCTV_v1" xfId="55" xr:uid="{00000000-0005-0000-0000-000067000000}"/>
    <cellStyle name="7_표준 General Spec-CCTV_v1_표준 General Spec-CCTV_v2" xfId="12" xr:uid="{00000000-0005-0000-0000-000021000000}"/>
    <cellStyle name="7_표준 General Spec-CCTV_v2" xfId="42" xr:uid="{00000000-0005-0000-0000-00005A000000}"/>
    <cellStyle name="7_표준 General Spec-CCTV_v2_PC Based DVR" xfId="86" xr:uid="{00000000-0005-0000-0000-000086000000}"/>
    <cellStyle name="7_표준 General Spec-CCTV_v2-SCR-3000" xfId="87" xr:uid="{00000000-0005-0000-0000-000087000000}"/>
    <cellStyle name="Accent1" xfId="163" xr:uid="{00000000-0005-0000-0000-0000D3000000}"/>
    <cellStyle name="Accent2" xfId="34" xr:uid="{00000000-0005-0000-0000-000052000000}"/>
    <cellStyle name="Accent3" xfId="37" xr:uid="{00000000-0005-0000-0000-000055000000}"/>
    <cellStyle name="Accent4" xfId="95" xr:uid="{00000000-0005-0000-0000-00008F000000}"/>
    <cellStyle name="Accent5" xfId="69" xr:uid="{00000000-0005-0000-0000-000075000000}"/>
    <cellStyle name="Accent6" xfId="105" xr:uid="{00000000-0005-0000-0000-000099000000}"/>
    <cellStyle name="Activity" xfId="89" xr:uid="{00000000-0005-0000-0000-000089000000}"/>
    <cellStyle name="AeE­ [0]_¸ðμ¨º° ¼OAI" xfId="90" xr:uid="{00000000-0005-0000-0000-00008A000000}"/>
    <cellStyle name="AeE­_¸ðμ¨º° ¼OAI" xfId="24" xr:uid="{00000000-0005-0000-0000-000044000000}"/>
    <cellStyle name="AÞ¸¶ [0]_¸ðμ¨º° ¼OAI" xfId="173" xr:uid="{00000000-0005-0000-0000-0000DD000000}"/>
    <cellStyle name="AÞ¸¶_¸ðμ¨º° ¼OAI" xfId="39" xr:uid="{00000000-0005-0000-0000-000057000000}"/>
    <cellStyle name="Bad" xfId="43" xr:uid="{00000000-0005-0000-0000-00005B000000}"/>
    <cellStyle name="C￥AØ_¸ðμ¨º° ¼OAI" xfId="19" xr:uid="{00000000-0005-0000-0000-000037000000}"/>
    <cellStyle name="Calculation" xfId="100" xr:uid="{00000000-0005-0000-0000-000094000000}"/>
    <cellStyle name="category" xfId="107" xr:uid="{00000000-0005-0000-0000-00009B000000}"/>
    <cellStyle name="Check Cell" xfId="83" xr:uid="{00000000-0005-0000-0000-000083000000}"/>
    <cellStyle name="CIAIÆU¸μAⓒ" xfId="97" xr:uid="{00000000-0005-0000-0000-000091000000}"/>
    <cellStyle name="Comma" xfId="112" xr:uid="{00000000-0005-0000-0000-0000A0000000}"/>
    <cellStyle name="Excel Built-in Normal" xfId="158" xr:uid="{00000000-0005-0000-0000-0000CE000000}"/>
    <cellStyle name="Explanatory Text" xfId="36" xr:uid="{00000000-0005-0000-0000-000054000000}"/>
    <cellStyle name="Good" xfId="26" xr:uid="{00000000-0005-0000-0000-000048000000}"/>
    <cellStyle name="Grey" xfId="31" xr:uid="{00000000-0005-0000-0000-00004F000000}"/>
    <cellStyle name="HEADER" xfId="52" xr:uid="{00000000-0005-0000-0000-000064000000}"/>
    <cellStyle name="Header1" xfId="118" xr:uid="{00000000-0005-0000-0000-0000A6000000}"/>
    <cellStyle name="Header2" xfId="135" xr:uid="{00000000-0005-0000-0000-0000B7000000}"/>
    <cellStyle name="Heading 1" xfId="119" xr:uid="{00000000-0005-0000-0000-0000A7000000}"/>
    <cellStyle name="Heading 2" xfId="120" xr:uid="{00000000-0005-0000-0000-0000A8000000}"/>
    <cellStyle name="Heading 3" xfId="15" xr:uid="{00000000-0005-0000-0000-00002F000000}"/>
    <cellStyle name="Heading 4" xfId="121" xr:uid="{00000000-0005-0000-0000-0000A9000000}"/>
    <cellStyle name="Hyperlink 2" xfId="20" xr:uid="{00000000-0005-0000-0000-00003A000000}"/>
    <cellStyle name="Hyperlink 3" xfId="21" xr:uid="{00000000-0005-0000-0000-00003C000000}"/>
    <cellStyle name="Hyperlink_CEO China Visit_Project_Plan_CN_V6_07-02-28- Final" xfId="140" xr:uid="{00000000-0005-0000-0000-0000BC000000}"/>
    <cellStyle name="Input" xfId="13" xr:uid="{00000000-0005-0000-0000-000025000000}"/>
    <cellStyle name="Input [yellow]" xfId="74" xr:uid="{00000000-0005-0000-0000-00007A000000}"/>
    <cellStyle name="Linked Cell" xfId="123" xr:uid="{00000000-0005-0000-0000-0000AB000000}"/>
    <cellStyle name="Milliers [0]_!!!GO" xfId="124" xr:uid="{00000000-0005-0000-0000-0000AC000000}"/>
    <cellStyle name="Milliers_!!!GO" xfId="126" xr:uid="{00000000-0005-0000-0000-0000AE000000}"/>
    <cellStyle name="Model" xfId="137" xr:uid="{00000000-0005-0000-0000-0000B9000000}"/>
    <cellStyle name="Mon?aire [0]_!!!GO" xfId="181" xr:uid="{00000000-0005-0000-0000-0000E5000000}"/>
    <cellStyle name="Mon?aire_!!!GO" xfId="166" xr:uid="{00000000-0005-0000-0000-0000D6000000}"/>
    <cellStyle name="Neutral" xfId="127" xr:uid="{00000000-0005-0000-0000-0000AF000000}"/>
    <cellStyle name="Normal - Style1" xfId="54" xr:uid="{00000000-0005-0000-0000-000066000000}"/>
    <cellStyle name="Normal 2" xfId="128" xr:uid="{00000000-0005-0000-0000-0000B0000000}"/>
    <cellStyle name="Normal 3" xfId="129" xr:uid="{00000000-0005-0000-0000-0000B1000000}"/>
    <cellStyle name="Normal 4" xfId="138" xr:uid="{00000000-0005-0000-0000-0000BA000000}"/>
    <cellStyle name="Normal_080627-Name list of PSS" xfId="132" xr:uid="{00000000-0005-0000-0000-0000B4000000}"/>
    <cellStyle name="Note" xfId="136" xr:uid="{00000000-0005-0000-0000-0000B8000000}"/>
    <cellStyle name="Output" xfId="193" xr:uid="{00000000-0005-0000-0000-0000F1000000}"/>
    <cellStyle name="Percent [2]" xfId="139" xr:uid="{00000000-0005-0000-0000-0000BB000000}"/>
    <cellStyle name="STANDARD" xfId="96" xr:uid="{00000000-0005-0000-0000-000090000000}"/>
    <cellStyle name="subhead" xfId="196" xr:uid="{00000000-0005-0000-0000-0000F4000000}"/>
    <cellStyle name="Title" xfId="152" xr:uid="{00000000-0005-0000-0000-0000C8000000}"/>
    <cellStyle name="Total" xfId="29" xr:uid="{00000000-0005-0000-0000-00004D000000}"/>
    <cellStyle name="Warning Text" xfId="48" xr:uid="{00000000-0005-0000-0000-000060000000}"/>
    <cellStyle name="μU¿¡ ¿A´A CIAIÆU¸μAⓒ" xfId="4" xr:uid="{00000000-0005-0000-0000-00000C000000}"/>
    <cellStyle name="標準_020809UC(Samsung)" xfId="108" xr:uid="{00000000-0005-0000-0000-00009C000000}"/>
    <cellStyle name="差_Sheet2" xfId="195" xr:uid="{00000000-0005-0000-0000-0000F3000000}"/>
    <cellStyle name="常规" xfId="0" builtinId="0"/>
    <cellStyle name="常规 10" xfId="27" xr:uid="{00000000-0005-0000-0000-000049000000}"/>
    <cellStyle name="常规 10 2" xfId="106" xr:uid="{00000000-0005-0000-0000-00009A000000}"/>
    <cellStyle name="常规 11" xfId="142" xr:uid="{00000000-0005-0000-0000-0000BE000000}"/>
    <cellStyle name="常规 12" xfId="144" xr:uid="{00000000-0005-0000-0000-0000C0000000}"/>
    <cellStyle name="常规 13" xfId="44" xr:uid="{00000000-0005-0000-0000-00005C000000}"/>
    <cellStyle name="常规 14" xfId="40" xr:uid="{00000000-0005-0000-0000-000058000000}"/>
    <cellStyle name="常规 15" xfId="85" xr:uid="{00000000-0005-0000-0000-000085000000}"/>
    <cellStyle name="常规 15 2" xfId="70" xr:uid="{00000000-0005-0000-0000-000076000000}"/>
    <cellStyle name="常规 15 3" xfId="63" xr:uid="{00000000-0005-0000-0000-00006F000000}"/>
    <cellStyle name="常规 15 4" xfId="109" xr:uid="{00000000-0005-0000-0000-00009D000000}"/>
    <cellStyle name="常规 16" xfId="146" xr:uid="{00000000-0005-0000-0000-0000C2000000}"/>
    <cellStyle name="常规 17" xfId="148" xr:uid="{00000000-0005-0000-0000-0000C4000000}"/>
    <cellStyle name="常规 18" xfId="149" xr:uid="{00000000-0005-0000-0000-0000C5000000}"/>
    <cellStyle name="常规 19" xfId="114" xr:uid="{00000000-0005-0000-0000-0000A2000000}"/>
    <cellStyle name="常规 2" xfId="151" xr:uid="{00000000-0005-0000-0000-0000C7000000}"/>
    <cellStyle name="常规 2 2" xfId="49" xr:uid="{00000000-0005-0000-0000-000061000000}"/>
    <cellStyle name="常规 2 2 2" xfId="194" xr:uid="{00000000-0005-0000-0000-0000F2000000}"/>
    <cellStyle name="常规 2 2 2 2 2" xfId="153" xr:uid="{00000000-0005-0000-0000-0000C9000000}"/>
    <cellStyle name="常规 2 2 3" xfId="190" xr:uid="{00000000-0005-0000-0000-0000EE000000}"/>
    <cellStyle name="常规 2 2 4" xfId="2" xr:uid="{00000000-0005-0000-0000-000005000000}"/>
    <cellStyle name="常规 2 2_Sheet2" xfId="182" xr:uid="{00000000-0005-0000-0000-0000E6000000}"/>
    <cellStyle name="常规 2 3" xfId="111" xr:uid="{00000000-0005-0000-0000-00009F000000}"/>
    <cellStyle name="常规 2 4" xfId="98" xr:uid="{00000000-0005-0000-0000-000092000000}"/>
    <cellStyle name="常规 2 4 2" xfId="175" xr:uid="{00000000-0005-0000-0000-0000DF000000}"/>
    <cellStyle name="常规 2 5" xfId="116" xr:uid="{00000000-0005-0000-0000-0000A4000000}"/>
    <cellStyle name="常规 2 5 2" xfId="154" xr:uid="{00000000-0005-0000-0000-0000CA000000}"/>
    <cellStyle name="常规 20" xfId="84" xr:uid="{00000000-0005-0000-0000-000084000000}"/>
    <cellStyle name="常规 21" xfId="145" xr:uid="{00000000-0005-0000-0000-0000C1000000}"/>
    <cellStyle name="常规 22" xfId="147" xr:uid="{00000000-0005-0000-0000-0000C3000000}"/>
    <cellStyle name="常规 23" xfId="150" xr:uid="{00000000-0005-0000-0000-0000C6000000}"/>
    <cellStyle name="常规 24" xfId="113" xr:uid="{00000000-0005-0000-0000-0000A1000000}"/>
    <cellStyle name="常规 25" xfId="156" xr:uid="{00000000-0005-0000-0000-0000CC000000}"/>
    <cellStyle name="常规 27" xfId="41" xr:uid="{00000000-0005-0000-0000-000059000000}"/>
    <cellStyle name="常规 3" xfId="76" xr:uid="{00000000-0005-0000-0000-00007C000000}"/>
    <cellStyle name="常规 3 2" xfId="155" xr:uid="{00000000-0005-0000-0000-0000CB000000}"/>
    <cellStyle name="常规 4" xfId="80" xr:uid="{00000000-0005-0000-0000-000080000000}"/>
    <cellStyle name="常规 5" xfId="160" xr:uid="{00000000-0005-0000-0000-0000D0000000}"/>
    <cellStyle name="常规 5 2" xfId="9" xr:uid="{00000000-0005-0000-0000-000019000000}"/>
    <cellStyle name="常规 5 3" xfId="157" xr:uid="{00000000-0005-0000-0000-0000CD000000}"/>
    <cellStyle name="常规 6" xfId="6" xr:uid="{00000000-0005-0000-0000-000012000000}"/>
    <cellStyle name="常规 6 2" xfId="133" xr:uid="{00000000-0005-0000-0000-0000B5000000}"/>
    <cellStyle name="常规 7" xfId="177" xr:uid="{00000000-0005-0000-0000-0000E1000000}"/>
    <cellStyle name="常规 8" xfId="92" xr:uid="{00000000-0005-0000-0000-00008C000000}"/>
    <cellStyle name="常规 9" xfId="172" xr:uid="{00000000-0005-0000-0000-0000DC000000}"/>
    <cellStyle name="常规_IBM Forum 2004-Contact List" xfId="93" xr:uid="{00000000-0005-0000-0000-00008D000000}"/>
    <cellStyle name="常规_Schedule-1 page" xfId="7" xr:uid="{00000000-0005-0000-0000-000015000000}"/>
    <cellStyle name="常规_Sheet1" xfId="164" xr:uid="{00000000-0005-0000-0000-0000D4000000}"/>
    <cellStyle name="常规_会场" xfId="180" xr:uid="{00000000-0005-0000-0000-0000E4000000}"/>
    <cellStyle name="超链接 2" xfId="187" xr:uid="{00000000-0005-0000-0000-0000EB000000}"/>
    <cellStyle name="超链接 3" xfId="130" xr:uid="{00000000-0005-0000-0000-0000B2000000}"/>
    <cellStyle name="超链接 4" xfId="188" xr:uid="{00000000-0005-0000-0000-0000EC000000}"/>
    <cellStyle name="超链接 4 2" xfId="143" xr:uid="{00000000-0005-0000-0000-0000BF000000}"/>
    <cellStyle name="超链接 5" xfId="101" xr:uid="{00000000-0005-0000-0000-000095000000}"/>
    <cellStyle name="好_Sheet2" xfId="131" xr:uid="{00000000-0005-0000-0000-0000B3000000}"/>
    <cellStyle name="霓付 [0]_  辆  钦  " xfId="16" xr:uid="{00000000-0005-0000-0000-000031000000}"/>
    <cellStyle name="霓付_  辆  钦  " xfId="66" xr:uid="{00000000-0005-0000-0000-000072000000}"/>
    <cellStyle name="烹拳 [0]_  辆  钦  " xfId="72" xr:uid="{00000000-0005-0000-0000-000078000000}"/>
    <cellStyle name="烹拳_  辆  钦  " xfId="191" xr:uid="{00000000-0005-0000-0000-0000EF000000}"/>
    <cellStyle name="普通 2" xfId="5" xr:uid="{00000000-0005-0000-0000-000011000000}"/>
    <cellStyle name="普通 3 2" xfId="102" xr:uid="{00000000-0005-0000-0000-000096000000}"/>
    <cellStyle name="普通_ 新MODEL 日 程" xfId="1" xr:uid="{00000000-0005-0000-0000-000001000000}"/>
    <cellStyle name="千分位[0]_laroux" xfId="169" xr:uid="{00000000-0005-0000-0000-0000D9000000}"/>
    <cellStyle name="千分位_laroux" xfId="165" xr:uid="{00000000-0005-0000-0000-0000D5000000}"/>
    <cellStyle name="钎霖_  辆  钦  " xfId="134" xr:uid="{00000000-0005-0000-0000-0000B6000000}"/>
    <cellStyle name="样式 1" xfId="162" xr:uid="{00000000-0005-0000-0000-0000D2000000}"/>
    <cellStyle name="样式 1 2" xfId="167" xr:uid="{00000000-0005-0000-0000-0000D7000000}"/>
    <cellStyle name="样式 1_IBM_SOA_Impact_2009_Demo_booth collection_0601" xfId="141" xr:uid="{00000000-0005-0000-0000-0000BD000000}"/>
    <cellStyle name="새귑[0]_롤痰삠悧 " xfId="168" xr:uid="{00000000-0005-0000-0000-0000D8000000}"/>
    <cellStyle name="새귑_롤痰삠悧 " xfId="77" xr:uid="{00000000-0005-0000-0000-00007D000000}"/>
    <cellStyle name="콤마 [0]_  종  합  " xfId="22" xr:uid="{00000000-0005-0000-0000-00003E000000}"/>
    <cellStyle name="콤마_  종  합  " xfId="176" xr:uid="{00000000-0005-0000-0000-0000E0000000}"/>
    <cellStyle name="표준_Product List 양식" xfId="185" xr:uid="{00000000-0005-0000-0000-0000E9000000}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/>
        <i val="0"/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rgb="FF0070C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ont>
        <b/>
        <i val="0"/>
        <color theme="0"/>
      </font>
      <fill>
        <patternFill patternType="solid">
          <bgColor rgb="FF0070C0"/>
        </patternFill>
      </fill>
    </dxf>
    <dxf>
      <fill>
        <patternFill patternType="solid"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38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000" b="1">
                <a:solidFill>
                  <a:srgbClr val="31869B"/>
                </a:solidFill>
                <a:latin typeface="黑体" panose="02010609060101010101" charset="-122"/>
                <a:ea typeface="黑体" panose="02010609060101010101" charset="-122"/>
              </a:rPr>
              <a:t>实到与应到人数对比图</a:t>
            </a:r>
            <a:endParaRPr lang="zh-CN" altLang="en-US" sz="1000" b="1" i="0" u="none" strike="noStrike" baseline="0">
              <a:solidFill>
                <a:srgbClr val="31869B"/>
              </a:solidFill>
              <a:latin typeface="黑体" panose="02010609060101010101" charset="-122"/>
              <a:ea typeface="黑体" panose="02010609060101010101" charset="-122"/>
              <a:cs typeface="黑体" panose="02010609060101010101" charset="-122"/>
            </a:endParaRPr>
          </a:p>
        </c:rich>
      </c:tx>
      <c:layout>
        <c:manualLayout>
          <c:xMode val="edge"/>
          <c:yMode val="edge"/>
          <c:x val="0.51323225361819402"/>
          <c:y val="8.810572687224670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2.3116414596919699E-2"/>
          <c:y val="0.22170470423847199"/>
          <c:w val="0.91999444984043299"/>
          <c:h val="0.709920819748485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7BD3"/>
                  </a:gs>
                  <a:gs pos="100000">
                    <a:srgbClr val="034373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4B-4A02-9674-58E3383B993E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4CD68"/>
                  </a:gs>
                  <a:gs pos="100000">
                    <a:srgbClr val="0B6E38"/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24B-4A02-9674-58E3383B993E}"/>
              </c:ext>
            </c:extLst>
          </c:dPt>
          <c:val>
            <c:numRef>
              <c:f>([1]Sheet1!$A$27,[1]Sheet1!$A$29)</c:f>
              <c:numCache>
                <c:formatCode>General</c:formatCode>
                <c:ptCount val="2"/>
                <c:pt idx="0">
                  <c:v>70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4B-4A02-9674-58E3383B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2250013"/>
        <c:axId val="261327195"/>
      </c:barChart>
      <c:catAx>
        <c:axId val="192250013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61327195"/>
        <c:crosses val="autoZero"/>
        <c:auto val="1"/>
        <c:lblAlgn val="ctr"/>
        <c:lblOffset val="100"/>
        <c:noMultiLvlLbl val="0"/>
      </c:catAx>
      <c:valAx>
        <c:axId val="2613271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9225001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DFF2F5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'22费用分析'!$A$5</c:f>
              <c:strCache>
                <c:ptCount val="1"/>
                <c:pt idx="0">
                  <c:v>计划</c:v>
                </c:pt>
              </c:strCache>
            </c:strRef>
          </c:tx>
          <c:invertIfNegative val="0"/>
          <c:cat>
            <c:strRef>
              <c:f>'22费用分析'!$B$4:$O$4</c:f>
              <c:strCache>
                <c:ptCount val="13"/>
                <c:pt idx="0">
                  <c:v>场地租金</c:v>
                </c:pt>
                <c:pt idx="1">
                  <c:v>宴会/用餐</c:v>
                </c:pt>
                <c:pt idx="2">
                  <c:v>现场设计及布置</c:v>
                </c:pt>
                <c:pt idx="3">
                  <c:v>会议资料及用品</c:v>
                </c:pt>
                <c:pt idx="4">
                  <c:v>设备器材租赁</c:v>
                </c:pt>
                <c:pt idx="5">
                  <c:v>会议礼品</c:v>
                </c:pt>
                <c:pt idx="6">
                  <c:v>影视录音速记翻译</c:v>
                </c:pt>
                <c:pt idx="7">
                  <c:v>会议用食品、点心</c:v>
                </c:pt>
                <c:pt idx="8">
                  <c:v>嘉宾费用</c:v>
                </c:pt>
                <c:pt idx="9">
                  <c:v>媒体费用</c:v>
                </c:pt>
                <c:pt idx="10">
                  <c:v>住宿费用</c:v>
                </c:pt>
                <c:pt idx="11">
                  <c:v>交通费用</c:v>
                </c:pt>
                <c:pt idx="12">
                  <c:v>办公费用</c:v>
                </c:pt>
              </c:strCache>
            </c:strRef>
          </c:cat>
          <c:val>
            <c:numRef>
              <c:f>'22费用分析'!$B$5:$O$5</c:f>
              <c:numCache>
                <c:formatCode>General</c:formatCode>
                <c:ptCount val="13"/>
                <c:pt idx="0">
                  <c:v>500</c:v>
                </c:pt>
                <c:pt idx="1">
                  <c:v>200</c:v>
                </c:pt>
                <c:pt idx="2">
                  <c:v>5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0.5</c:v>
                </c:pt>
                <c:pt idx="8">
                  <c:v>8</c:v>
                </c:pt>
                <c:pt idx="9">
                  <c:v>9</c:v>
                </c:pt>
                <c:pt idx="10">
                  <c:v>2</c:v>
                </c:pt>
                <c:pt idx="11">
                  <c:v>0.5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9-4D6E-A02A-92211B5F3369}"/>
            </c:ext>
          </c:extLst>
        </c:ser>
        <c:ser>
          <c:idx val="2"/>
          <c:order val="1"/>
          <c:tx>
            <c:strRef>
              <c:f>'22费用分析'!$A$7</c:f>
              <c:strCache>
                <c:ptCount val="1"/>
                <c:pt idx="0">
                  <c:v>实际</c:v>
                </c:pt>
              </c:strCache>
            </c:strRef>
          </c:tx>
          <c:invertIfNegative val="0"/>
          <c:cat>
            <c:strRef>
              <c:f>'22费用分析'!$B$4:$O$4</c:f>
              <c:strCache>
                <c:ptCount val="13"/>
                <c:pt idx="0">
                  <c:v>场地租金</c:v>
                </c:pt>
                <c:pt idx="1">
                  <c:v>宴会/用餐</c:v>
                </c:pt>
                <c:pt idx="2">
                  <c:v>现场设计及布置</c:v>
                </c:pt>
                <c:pt idx="3">
                  <c:v>会议资料及用品</c:v>
                </c:pt>
                <c:pt idx="4">
                  <c:v>设备器材租赁</c:v>
                </c:pt>
                <c:pt idx="5">
                  <c:v>会议礼品</c:v>
                </c:pt>
                <c:pt idx="6">
                  <c:v>影视录音速记翻译</c:v>
                </c:pt>
                <c:pt idx="7">
                  <c:v>会议用食品、点心</c:v>
                </c:pt>
                <c:pt idx="8">
                  <c:v>嘉宾费用</c:v>
                </c:pt>
                <c:pt idx="9">
                  <c:v>媒体费用</c:v>
                </c:pt>
                <c:pt idx="10">
                  <c:v>住宿费用</c:v>
                </c:pt>
                <c:pt idx="11">
                  <c:v>交通费用</c:v>
                </c:pt>
                <c:pt idx="12">
                  <c:v>办公费用</c:v>
                </c:pt>
              </c:strCache>
            </c:strRef>
          </c:cat>
          <c:val>
            <c:numRef>
              <c:f>'22费用分析'!$B$7:$O$7</c:f>
              <c:numCache>
                <c:formatCode>General</c:formatCode>
                <c:ptCount val="13"/>
                <c:pt idx="0">
                  <c:v>4.5</c:v>
                </c:pt>
                <c:pt idx="1">
                  <c:v>8</c:v>
                </c:pt>
                <c:pt idx="2">
                  <c:v>7</c:v>
                </c:pt>
                <c:pt idx="3">
                  <c:v>1.5</c:v>
                </c:pt>
                <c:pt idx="4">
                  <c:v>0.5</c:v>
                </c:pt>
                <c:pt idx="5">
                  <c:v>1</c:v>
                </c:pt>
                <c:pt idx="6">
                  <c:v>3</c:v>
                </c:pt>
                <c:pt idx="7">
                  <c:v>0.2</c:v>
                </c:pt>
                <c:pt idx="8">
                  <c:v>9</c:v>
                </c:pt>
                <c:pt idx="9">
                  <c:v>10</c:v>
                </c:pt>
                <c:pt idx="10">
                  <c:v>3</c:v>
                </c:pt>
                <c:pt idx="11">
                  <c:v>1</c:v>
                </c:pt>
                <c:pt idx="12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A9-4D6E-A02A-92211B5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2381556"/>
        <c:axId val="380486221"/>
      </c:barChart>
      <c:lineChart>
        <c:grouping val="standard"/>
        <c:varyColors val="0"/>
        <c:ser>
          <c:idx val="4"/>
          <c:order val="2"/>
          <c:tx>
            <c:strRef>
              <c:f>'22费用分析'!$A$9</c:f>
              <c:strCache>
                <c:ptCount val="1"/>
                <c:pt idx="0">
                  <c:v>差异率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75000"/>
                </a:schemeClr>
              </a:solidFill>
              <a:prstDash val="solid"/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'22费用分析'!$B$4:$O$4</c:f>
              <c:strCache>
                <c:ptCount val="13"/>
                <c:pt idx="0">
                  <c:v>场地租金</c:v>
                </c:pt>
                <c:pt idx="1">
                  <c:v>宴会/用餐</c:v>
                </c:pt>
                <c:pt idx="2">
                  <c:v>现场设计及布置</c:v>
                </c:pt>
                <c:pt idx="3">
                  <c:v>会议资料及用品</c:v>
                </c:pt>
                <c:pt idx="4">
                  <c:v>设备器材租赁</c:v>
                </c:pt>
                <c:pt idx="5">
                  <c:v>会议礼品</c:v>
                </c:pt>
                <c:pt idx="6">
                  <c:v>影视录音速记翻译</c:v>
                </c:pt>
                <c:pt idx="7">
                  <c:v>会议用食品、点心</c:v>
                </c:pt>
                <c:pt idx="8">
                  <c:v>嘉宾费用</c:v>
                </c:pt>
                <c:pt idx="9">
                  <c:v>媒体费用</c:v>
                </c:pt>
                <c:pt idx="10">
                  <c:v>住宿费用</c:v>
                </c:pt>
                <c:pt idx="11">
                  <c:v>交通费用</c:v>
                </c:pt>
                <c:pt idx="12">
                  <c:v>办公费用</c:v>
                </c:pt>
              </c:strCache>
            </c:strRef>
          </c:cat>
          <c:val>
            <c:numRef>
              <c:f>'22费用分析'!$B$9:$O$9</c:f>
              <c:numCache>
                <c:formatCode>0.00%</c:formatCode>
                <c:ptCount val="13"/>
                <c:pt idx="0">
                  <c:v>-0.99099999999999999</c:v>
                </c:pt>
                <c:pt idx="1">
                  <c:v>-0.96</c:v>
                </c:pt>
                <c:pt idx="2">
                  <c:v>0.4</c:v>
                </c:pt>
                <c:pt idx="3">
                  <c:v>-0.25</c:v>
                </c:pt>
                <c:pt idx="4">
                  <c:v>-0.5</c:v>
                </c:pt>
                <c:pt idx="5">
                  <c:v>0</c:v>
                </c:pt>
                <c:pt idx="6">
                  <c:v>0.5</c:v>
                </c:pt>
                <c:pt idx="7">
                  <c:v>-0.6</c:v>
                </c:pt>
                <c:pt idx="8">
                  <c:v>0.125</c:v>
                </c:pt>
                <c:pt idx="9">
                  <c:v>0.1111111111111111</c:v>
                </c:pt>
                <c:pt idx="10">
                  <c:v>0.5</c:v>
                </c:pt>
                <c:pt idx="11">
                  <c:v>1</c:v>
                </c:pt>
                <c:pt idx="12">
                  <c:v>0.39999999999999991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A9-4D6E-A02A-92211B5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0037710"/>
        <c:axId val="117490855"/>
      </c:lineChart>
      <c:catAx>
        <c:axId val="7223815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80486221"/>
        <c:crosses val="autoZero"/>
        <c:auto val="1"/>
        <c:lblAlgn val="ctr"/>
        <c:lblOffset val="100"/>
        <c:noMultiLvlLbl val="0"/>
      </c:catAx>
      <c:valAx>
        <c:axId val="38048622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22381556"/>
        <c:crosses val="autoZero"/>
        <c:crossBetween val="between"/>
      </c:valAx>
      <c:catAx>
        <c:axId val="46003771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490855"/>
        <c:crosses val="autoZero"/>
        <c:auto val="1"/>
        <c:lblAlgn val="ctr"/>
        <c:lblOffset val="100"/>
        <c:noMultiLvlLbl val="0"/>
      </c:catAx>
      <c:valAx>
        <c:axId val="117490855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60037710"/>
        <c:crosses val="max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2">
        <a:lumMod val="75000"/>
      </a:schemeClr>
    </a:solidFill>
  </c:spPr>
  <c:txPr>
    <a:bodyPr wrap="square"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'22费用分析'!$P$4</c:f>
              <c:strCache>
                <c:ptCount val="1"/>
                <c:pt idx="0">
                  <c:v>合计               （万元）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('22费用分析'!$A$5,'17嘉宾表'!$A$8)</c:f>
            </c:strRef>
          </c:cat>
          <c:val>
            <c:numRef>
              <c:f>('22费用分析'!$P$5,'17嘉宾表'!$P$8)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E-4472-92D7-88D9EA547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33075991"/>
        <c:axId val="832683769"/>
      </c:barChart>
      <c:catAx>
        <c:axId val="333075991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32683769"/>
        <c:crosses val="autoZero"/>
        <c:auto val="1"/>
        <c:lblAlgn val="ctr"/>
        <c:lblOffset val="100"/>
        <c:noMultiLvlLbl val="0"/>
      </c:catAx>
      <c:valAx>
        <c:axId val="832683769"/>
        <c:scaling>
          <c:orientation val="minMax"/>
        </c:scaling>
        <c:delete val="0"/>
        <c:axPos val="t"/>
        <c:majorGridlines/>
        <c:min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33075991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</c:spPr>
  <c:txPr>
    <a:bodyPr wrap="square"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06963286215699"/>
          <c:y val="0.115885279965004"/>
          <c:w val="0.457128672168991"/>
          <c:h val="0.79045166229221298"/>
        </c:manualLayout>
      </c:layout>
      <c:pieChart>
        <c:varyColors val="1"/>
        <c:ser>
          <c:idx val="0"/>
          <c:order val="0"/>
          <c:tx>
            <c:strRef>
              <c:f>'22费用分析'!$A$8</c:f>
              <c:strCache>
                <c:ptCount val="1"/>
                <c:pt idx="0">
                  <c:v>占比</c:v>
                </c:pt>
              </c:strCache>
            </c:strRef>
          </c:tx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CD-44CB-979D-1BEDE7EEA66B}"/>
              </c:ext>
            </c:extLst>
          </c:dPt>
          <c:dPt>
            <c:idx val="1"/>
            <c:bubble3D val="0"/>
            <c:explosion val="74"/>
            <c:extLst>
              <c:ext xmlns:c16="http://schemas.microsoft.com/office/drawing/2014/chart" uri="{C3380CC4-5D6E-409C-BE32-E72D297353CC}">
                <c16:uniqueId val="{00000001-76CD-44CB-979D-1BEDE7EEA66B}"/>
              </c:ext>
            </c:extLst>
          </c:dPt>
          <c:dPt>
            <c:idx val="2"/>
            <c:bubble3D val="0"/>
            <c:explosion val="3"/>
            <c:extLst>
              <c:ext xmlns:c16="http://schemas.microsoft.com/office/drawing/2014/chart" uri="{C3380CC4-5D6E-409C-BE32-E72D297353CC}">
                <c16:uniqueId val="{00000002-76CD-44CB-979D-1BEDE7EEA6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CD-44CB-979D-1BEDE7EEA6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6CD-44CB-979D-1BEDE7EEA6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6CD-44CB-979D-1BEDE7EEA6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6CD-44CB-979D-1BEDE7EEA6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76CD-44CB-979D-1BEDE7EEA66B}"/>
              </c:ext>
            </c:extLst>
          </c:dPt>
          <c:dPt>
            <c:idx val="8"/>
            <c:bubble3D val="0"/>
            <c:explosion val="64"/>
            <c:extLst>
              <c:ext xmlns:c16="http://schemas.microsoft.com/office/drawing/2014/chart" uri="{C3380CC4-5D6E-409C-BE32-E72D297353CC}">
                <c16:uniqueId val="{00000008-76CD-44CB-979D-1BEDE7EEA66B}"/>
              </c:ext>
            </c:extLst>
          </c:dPt>
          <c:dPt>
            <c:idx val="9"/>
            <c:bubble3D val="0"/>
            <c:explosion val="62"/>
            <c:extLst>
              <c:ext xmlns:c16="http://schemas.microsoft.com/office/drawing/2014/chart" uri="{C3380CC4-5D6E-409C-BE32-E72D297353CC}">
                <c16:uniqueId val="{00000009-76CD-44CB-979D-1BEDE7EEA6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76CD-44CB-979D-1BEDE7EEA6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76CD-44CB-979D-1BEDE7EEA6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76CD-44CB-979D-1BEDE7EEA66B}"/>
              </c:ext>
            </c:extLst>
          </c:dPt>
          <c:dLbls>
            <c:dLbl>
              <c:idx val="0"/>
              <c:layout>
                <c:manualLayout>
                  <c:x val="3.1686383811924602E-2"/>
                  <c:y val="8.424310352330889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CD-44CB-979D-1BEDE7EEA66B}"/>
                </c:ext>
              </c:extLst>
            </c:dLbl>
            <c:dLbl>
              <c:idx val="1"/>
              <c:layout>
                <c:manualLayout>
                  <c:x val="-6.1849609621451598E-2"/>
                  <c:y val="0.1010424141904929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CD-44CB-979D-1BEDE7EEA66B}"/>
                </c:ext>
              </c:extLst>
            </c:dLbl>
            <c:dLbl>
              <c:idx val="2"/>
              <c:layout>
                <c:manualLayout>
                  <c:x val="-8.8031821929780693E-2"/>
                  <c:y val="-0.10504032904082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D-44CB-979D-1BEDE7EEA66B}"/>
                </c:ext>
              </c:extLst>
            </c:dLbl>
            <c:dLbl>
              <c:idx val="3"/>
              <c:layout>
                <c:manualLayout>
                  <c:x val="3.75403929451614E-3"/>
                  <c:y val="-5.665956289738789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D-44CB-979D-1BEDE7EEA66B}"/>
                </c:ext>
              </c:extLst>
            </c:dLbl>
            <c:dLbl>
              <c:idx val="4"/>
              <c:layout>
                <c:manualLayout>
                  <c:x val="1.1825472583311E-2"/>
                  <c:y val="-1.5350759251359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D-44CB-979D-1BEDE7EEA66B}"/>
                </c:ext>
              </c:extLst>
            </c:dLbl>
            <c:dLbl>
              <c:idx val="5"/>
              <c:layout>
                <c:manualLayout>
                  <c:x val="-5.6827185201394098E-2"/>
                  <c:y val="-7.089486399100959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CD-44CB-979D-1BEDE7EEA66B}"/>
                </c:ext>
              </c:extLst>
            </c:dLbl>
            <c:dLbl>
              <c:idx val="6"/>
              <c:layout>
                <c:manualLayout>
                  <c:x val="-1.2260402481172199E-2"/>
                  <c:y val="2.813200657228729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D-44CB-979D-1BEDE7EEA66B}"/>
                </c:ext>
              </c:extLst>
            </c:dLbl>
            <c:dLbl>
              <c:idx val="7"/>
              <c:layout>
                <c:manualLayout>
                  <c:x val="-2.1897231006708399E-3"/>
                  <c:y val="-5.70925780731562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CD-44CB-979D-1BEDE7EEA66B}"/>
                </c:ext>
              </c:extLst>
            </c:dLbl>
            <c:dLbl>
              <c:idx val="8"/>
              <c:layout>
                <c:manualLayout>
                  <c:x val="5.5277800947728398E-2"/>
                  <c:y val="-0.279179176037496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D-44CB-979D-1BEDE7EEA66B}"/>
                </c:ext>
              </c:extLst>
            </c:dLbl>
            <c:dLbl>
              <c:idx val="10"/>
              <c:layout>
                <c:manualLayout>
                  <c:x val="3.9702850926191203E-3"/>
                  <c:y val="8.91141351234079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D-44CB-979D-1BEDE7EEA66B}"/>
                </c:ext>
              </c:extLst>
            </c:dLbl>
            <c:dLbl>
              <c:idx val="11"/>
              <c:layout>
                <c:manualLayout>
                  <c:x val="-7.51254858220374E-3"/>
                  <c:y val="6.34489413688398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CD-44CB-979D-1BEDE7EEA66B}"/>
                </c:ext>
              </c:extLst>
            </c:dLbl>
            <c:dLbl>
              <c:idx val="12"/>
              <c:layout>
                <c:manualLayout>
                  <c:x val="-1.54319010041625E-2"/>
                  <c:y val="2.043718102254990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CD-44CB-979D-1BEDE7EEA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rgbClr val="000000">
                      <a:alpha val="100000"/>
                    </a:srgbClr>
                  </a:solidFill>
                  <a:prstDash val="solid"/>
                  <a:round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'22费用分析'!$B$4:$O$4</c:f>
              <c:strCache>
                <c:ptCount val="13"/>
                <c:pt idx="0">
                  <c:v>场地租金</c:v>
                </c:pt>
                <c:pt idx="1">
                  <c:v>宴会/用餐</c:v>
                </c:pt>
                <c:pt idx="2">
                  <c:v>现场设计及布置</c:v>
                </c:pt>
                <c:pt idx="3">
                  <c:v>会议资料及用品</c:v>
                </c:pt>
                <c:pt idx="4">
                  <c:v>设备器材租赁</c:v>
                </c:pt>
                <c:pt idx="5">
                  <c:v>会议礼品</c:v>
                </c:pt>
                <c:pt idx="6">
                  <c:v>影视录音速记翻译</c:v>
                </c:pt>
                <c:pt idx="7">
                  <c:v>会议用食品、点心</c:v>
                </c:pt>
                <c:pt idx="8">
                  <c:v>嘉宾费用</c:v>
                </c:pt>
                <c:pt idx="9">
                  <c:v>媒体费用</c:v>
                </c:pt>
                <c:pt idx="10">
                  <c:v>住宿费用</c:v>
                </c:pt>
                <c:pt idx="11">
                  <c:v>交通费用</c:v>
                </c:pt>
                <c:pt idx="12">
                  <c:v>办公费用</c:v>
                </c:pt>
              </c:strCache>
            </c:strRef>
          </c:cat>
          <c:val>
            <c:numRef>
              <c:f>'22费用分析'!$B$8:$O$8</c:f>
              <c:numCache>
                <c:formatCode>0.00%</c:formatCode>
                <c:ptCount val="13"/>
                <c:pt idx="0">
                  <c:v>8.771929824561403E-2</c:v>
                </c:pt>
                <c:pt idx="1">
                  <c:v>0.15594541910331383</c:v>
                </c:pt>
                <c:pt idx="2">
                  <c:v>0.1364522417153996</c:v>
                </c:pt>
                <c:pt idx="3">
                  <c:v>2.9239766081871343E-2</c:v>
                </c:pt>
                <c:pt idx="4">
                  <c:v>9.7465886939571145E-3</c:v>
                </c:pt>
                <c:pt idx="5">
                  <c:v>1.9493177387914229E-2</c:v>
                </c:pt>
                <c:pt idx="6">
                  <c:v>5.8479532163742687E-2</c:v>
                </c:pt>
                <c:pt idx="7">
                  <c:v>3.8986354775828458E-3</c:v>
                </c:pt>
                <c:pt idx="8">
                  <c:v>0.17543859649122806</c:v>
                </c:pt>
                <c:pt idx="9">
                  <c:v>0.19493177387914229</c:v>
                </c:pt>
                <c:pt idx="10">
                  <c:v>5.8479532163742687E-2</c:v>
                </c:pt>
                <c:pt idx="11">
                  <c:v>1.9493177387914229E-2</c:v>
                </c:pt>
                <c:pt idx="12">
                  <c:v>2.7290448343079917E-2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6CD-44CB-979D-1BEDE7EEA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3175">
          <a:noFill/>
        </a:ln>
      </c:spPr>
    </c:plotArea>
    <c:plotVisOnly val="1"/>
    <c:dispBlanksAs val="zero"/>
    <c:showDLblsOverMax val="0"/>
  </c:chart>
  <c:spPr>
    <a:solidFill>
      <a:schemeClr val="tx1">
        <a:lumMod val="50000"/>
        <a:lumOff val="50000"/>
      </a:schemeClr>
    </a:solidFill>
  </c:spPr>
  <c:txPr>
    <a:bodyPr wrap="square"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r>
              <a:rPr lang="zh-CN" altLang="en-US" sz="2000" b="1">
                <a:latin typeface="微软雅黑" panose="020B0503020204020204" pitchFamily="34" charset="-122"/>
                <a:ea typeface="微软雅黑" panose="020B0503020204020204" pitchFamily="34" charset="-122"/>
              </a:rPr>
              <a:t>活动经费投入产出效益</a:t>
            </a:r>
          </a:p>
        </c:rich>
      </c:tx>
      <c:layout>
        <c:manualLayout>
          <c:xMode val="edge"/>
          <c:yMode val="edge"/>
          <c:x val="0.23226666666666701"/>
          <c:y val="2.19414586634666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6077690288713903E-2"/>
          <c:y val="0.20746110278234101"/>
          <c:w val="0.89458897637795298"/>
          <c:h val="0.7345903991789509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[2]Sheet1!$E$3</c:f>
              <c:strCache>
                <c:ptCount val="1"/>
                <c:pt idx="0">
                  <c:v>总成交额（万）</c:v>
                </c:pt>
              </c:strCache>
            </c:strRef>
          </c:tx>
          <c:spPr>
            <a:pattFill prst="wdUpDiag">
              <a:fgClr>
                <a:schemeClr val="accent5">
                  <a:lumMod val="60000"/>
                  <a:lumOff val="40000"/>
                </a:schemeClr>
              </a:fgClr>
              <a:bgClr>
                <a:schemeClr val="bg1"/>
              </a:bgClr>
            </a:pattFill>
            <a:ln w="0">
              <a:solidFill>
                <a:schemeClr val="accent1">
                  <a:alpha val="0"/>
                </a:schemeClr>
              </a:solidFill>
              <a:prstDash val="sysDot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00" b="1" i="0" u="none" strike="noStrike" kern="1200" baseline="0">
                    <a:solidFill>
                      <a:schemeClr val="accent5">
                        <a:lumMod val="7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[2]Sheet1!$B$4:$B$8</c:f>
              <c:strCache>
                <c:ptCount val="5"/>
                <c:pt idx="0">
                  <c:v>活动1</c:v>
                </c:pt>
                <c:pt idx="1">
                  <c:v>活动2</c:v>
                </c:pt>
                <c:pt idx="2">
                  <c:v>活动3</c:v>
                </c:pt>
                <c:pt idx="3">
                  <c:v>活动4</c:v>
                </c:pt>
                <c:pt idx="4">
                  <c:v>活动5</c:v>
                </c:pt>
              </c:strCache>
            </c:strRef>
          </c:cat>
          <c:val>
            <c:numRef>
              <c:f>[2]Sheet1!$E$4:$E$8</c:f>
              <c:numCache>
                <c:formatCode>General</c:formatCode>
                <c:ptCount val="5"/>
                <c:pt idx="0">
                  <c:v>101</c:v>
                </c:pt>
                <c:pt idx="1">
                  <c:v>451</c:v>
                </c:pt>
                <c:pt idx="2">
                  <c:v>369</c:v>
                </c:pt>
                <c:pt idx="3">
                  <c:v>285</c:v>
                </c:pt>
                <c:pt idx="4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D7-40A6-BEAE-D5F1A7988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4"/>
        <c:axId val="559660016"/>
        <c:axId val="559660344"/>
      </c:barChart>
      <c:barChart>
        <c:barDir val="col"/>
        <c:grouping val="clustered"/>
        <c:varyColors val="0"/>
        <c:ser>
          <c:idx val="0"/>
          <c:order val="0"/>
          <c:tx>
            <c:strRef>
              <c:f>[2]Sheet1!$C$3</c:f>
              <c:strCache>
                <c:ptCount val="1"/>
                <c:pt idx="0">
                  <c:v>活动经费（万）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[2]Sheet1!$B$4:$B$8</c:f>
              <c:strCache>
                <c:ptCount val="5"/>
                <c:pt idx="0">
                  <c:v>活动1</c:v>
                </c:pt>
                <c:pt idx="1">
                  <c:v>活动2</c:v>
                </c:pt>
                <c:pt idx="2">
                  <c:v>活动3</c:v>
                </c:pt>
                <c:pt idx="3">
                  <c:v>活动4</c:v>
                </c:pt>
                <c:pt idx="4">
                  <c:v>活动5</c:v>
                </c:pt>
              </c:strCache>
            </c:strRef>
          </c:cat>
          <c:val>
            <c:numRef>
              <c:f>[2]Sheet1!$C$4:$C$8</c:f>
              <c:numCache>
                <c:formatCode>General</c:formatCode>
                <c:ptCount val="5"/>
                <c:pt idx="0">
                  <c:v>39</c:v>
                </c:pt>
                <c:pt idx="1">
                  <c:v>33</c:v>
                </c:pt>
                <c:pt idx="2">
                  <c:v>47</c:v>
                </c:pt>
                <c:pt idx="3">
                  <c:v>44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D7-40A6-BEAE-D5F1A7988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4"/>
        <c:axId val="346352840"/>
        <c:axId val="633443936"/>
      </c:barChart>
      <c:catAx>
        <c:axId val="55966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59660344"/>
        <c:crosses val="autoZero"/>
        <c:auto val="1"/>
        <c:lblAlgn val="ctr"/>
        <c:lblOffset val="100"/>
        <c:noMultiLvlLbl val="0"/>
      </c:catAx>
      <c:valAx>
        <c:axId val="5596603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9660016"/>
        <c:crosses val="autoZero"/>
        <c:crossBetween val="between"/>
      </c:valAx>
      <c:catAx>
        <c:axId val="346352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3443936"/>
        <c:crosses val="autoZero"/>
        <c:auto val="1"/>
        <c:lblAlgn val="ctr"/>
        <c:lblOffset val="100"/>
        <c:noMultiLvlLbl val="0"/>
      </c:catAx>
      <c:valAx>
        <c:axId val="633443936"/>
        <c:scaling>
          <c:orientation val="minMax"/>
          <c:max val="500"/>
        </c:scaling>
        <c:delete val="1"/>
        <c:axPos val="r"/>
        <c:numFmt formatCode="General" sourceLinked="1"/>
        <c:majorTickMark val="out"/>
        <c:minorTickMark val="none"/>
        <c:tickLblPos val="nextTo"/>
        <c:crossAx val="346352840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7476304461942302"/>
          <c:y val="0.13528425036483499"/>
          <c:w val="0.46647370078740202"/>
          <c:h val="3.5601509086429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bg1"/>
        </a:gs>
        <a:gs pos="100000">
          <a:schemeClr val="bg1">
            <a:lumMod val="95000"/>
          </a:schemeClr>
        </a:gs>
      </a:gsLst>
      <a:path path="circle">
        <a:fillToRect l="100000" t="100000"/>
      </a:path>
      <a:tileRect r="-100000" b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r>
              <a:rPr lang="zh-CN" altLang="en-US" sz="2000" b="1">
                <a:latin typeface="微软雅黑" panose="020B0503020204020204" pitchFamily="34" charset="-122"/>
                <a:ea typeface="微软雅黑" panose="020B0503020204020204" pitchFamily="34" charset="-122"/>
              </a:rPr>
              <a:t>来访转换率</a:t>
            </a:r>
          </a:p>
        </c:rich>
      </c:tx>
      <c:layout>
        <c:manualLayout>
          <c:xMode val="edge"/>
          <c:yMode val="edge"/>
          <c:x val="0.35667696345649103"/>
          <c:y val="1.561391951626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6077690288713903E-2"/>
          <c:y val="0.20746110278234101"/>
          <c:w val="0.89458897637795298"/>
          <c:h val="0.73459039917895097"/>
        </c:manualLayout>
      </c:layout>
      <c:lineChart>
        <c:grouping val="standard"/>
        <c:varyColors val="0"/>
        <c:ser>
          <c:idx val="2"/>
          <c:order val="0"/>
          <c:tx>
            <c:strRef>
              <c:f>[2]Sheet1!$E$3</c:f>
              <c:strCache>
                <c:ptCount val="1"/>
                <c:pt idx="0">
                  <c:v>总成交额（万）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[2]Sheet1!$B$4:$B$8</c:f>
              <c:strCache>
                <c:ptCount val="5"/>
                <c:pt idx="0">
                  <c:v>活动1</c:v>
                </c:pt>
                <c:pt idx="1">
                  <c:v>活动2</c:v>
                </c:pt>
                <c:pt idx="2">
                  <c:v>活动3</c:v>
                </c:pt>
                <c:pt idx="3">
                  <c:v>活动4</c:v>
                </c:pt>
                <c:pt idx="4">
                  <c:v>活动5</c:v>
                </c:pt>
              </c:strCache>
            </c:strRef>
          </c:cat>
          <c:val>
            <c:numRef>
              <c:f>[2]Sheet1!$E$4:$E$8</c:f>
              <c:numCache>
                <c:formatCode>General</c:formatCode>
                <c:ptCount val="5"/>
                <c:pt idx="0">
                  <c:v>101</c:v>
                </c:pt>
                <c:pt idx="1">
                  <c:v>451</c:v>
                </c:pt>
                <c:pt idx="2">
                  <c:v>369</c:v>
                </c:pt>
                <c:pt idx="3">
                  <c:v>285</c:v>
                </c:pt>
                <c:pt idx="4">
                  <c:v>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1-4097-AC6B-B9675AB9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660016"/>
        <c:axId val="559660344"/>
      </c:lineChart>
      <c:lineChart>
        <c:grouping val="standard"/>
        <c:varyColors val="0"/>
        <c:ser>
          <c:idx val="1"/>
          <c:order val="1"/>
          <c:tx>
            <c:strRef>
              <c:f>[2]Sheet1!$D$3</c:f>
              <c:strCache>
                <c:ptCount val="1"/>
                <c:pt idx="0">
                  <c:v>总访问量（批）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[2]Sheet1!$D$4:$D$8</c:f>
              <c:numCache>
                <c:formatCode>General</c:formatCode>
                <c:ptCount val="5"/>
                <c:pt idx="0">
                  <c:v>7137</c:v>
                </c:pt>
                <c:pt idx="1">
                  <c:v>2444</c:v>
                </c:pt>
                <c:pt idx="2">
                  <c:v>2666</c:v>
                </c:pt>
                <c:pt idx="3">
                  <c:v>9146</c:v>
                </c:pt>
                <c:pt idx="4">
                  <c:v>8628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1-4097-AC6B-B9675AB98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833472"/>
        <c:axId val="637833800"/>
      </c:lineChart>
      <c:catAx>
        <c:axId val="55966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59660344"/>
        <c:crosses val="autoZero"/>
        <c:auto val="1"/>
        <c:lblAlgn val="ctr"/>
        <c:lblOffset val="100"/>
        <c:noMultiLvlLbl val="0"/>
      </c:catAx>
      <c:valAx>
        <c:axId val="559660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59660016"/>
        <c:crosses val="autoZero"/>
        <c:crossBetween val="between"/>
      </c:valAx>
      <c:catAx>
        <c:axId val="637833472"/>
        <c:scaling>
          <c:orientation val="minMax"/>
        </c:scaling>
        <c:delete val="1"/>
        <c:axPos val="b"/>
        <c:majorTickMark val="out"/>
        <c:minorTickMark val="none"/>
        <c:tickLblPos val="nextTo"/>
        <c:crossAx val="637833800"/>
        <c:crosses val="autoZero"/>
        <c:auto val="1"/>
        <c:lblAlgn val="ctr"/>
        <c:lblOffset val="100"/>
        <c:noMultiLvlLbl val="0"/>
      </c:catAx>
      <c:valAx>
        <c:axId val="6378338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37833472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2860912578235401"/>
          <c:y val="0.156964395812249"/>
          <c:w val="0.53538461538461501"/>
          <c:h val="6.0000386351489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bg1"/>
        </a:gs>
        <a:gs pos="100000">
          <a:schemeClr val="bg1">
            <a:lumMod val="95000"/>
          </a:schemeClr>
        </a:gs>
      </a:gsLst>
      <a:path path="circle">
        <a:fillToRect l="100000" t="100000"/>
      </a:path>
      <a:tileRect r="-100000" b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2</xdr:row>
      <xdr:rowOff>116840</xdr:rowOff>
    </xdr:from>
    <xdr:to>
      <xdr:col>33</xdr:col>
      <xdr:colOff>487680</xdr:colOff>
      <xdr:row>49</xdr:row>
      <xdr:rowOff>170180</xdr:rowOff>
    </xdr:to>
    <xdr:pic>
      <xdr:nvPicPr>
        <xdr:cNvPr id="2" name="图片 1" descr="截图20191120173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27727"/>
        <a:stretch>
          <a:fillRect/>
        </a:stretch>
      </xdr:blipFill>
      <xdr:spPr>
        <a:xfrm>
          <a:off x="298450" y="478790"/>
          <a:ext cx="22820630" cy="8559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35</xdr:row>
      <xdr:rowOff>0</xdr:rowOff>
    </xdr:from>
    <xdr:to>
      <xdr:col>35</xdr:col>
      <xdr:colOff>0</xdr:colOff>
      <xdr:row>35</xdr:row>
      <xdr:rowOff>0</xdr:rowOff>
    </xdr:to>
    <xdr:sp macro="" textlink="">
      <xdr:nvSpPr>
        <xdr:cNvPr id="28" name="WordArt 1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>
          <a:spLocks noTextEdit="1"/>
        </xdr:cNvSpPr>
      </xdr:nvSpPr>
      <xdr:spPr>
        <a:xfrm rot="5400000">
          <a:off x="9730740" y="8058150"/>
          <a:ext cx="0" cy="0"/>
        </a:xfrm>
        <a:prstGeom prst="rect">
          <a:avLst/>
        </a:prstGeom>
      </xdr:spPr>
      <xdr:txBody>
        <a:bodyPr vertOverflow="overflow" vert="eaVert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 u="sng">
              <a:ln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solidFill>
                <a:srgbClr val="000000">
                  <a:alpha val="100000"/>
                </a:srgbClr>
              </a:solidFill>
              <a:latin typeface="DFKai-SB" panose="03000509000000000000" charset="-120"/>
              <a:ea typeface="DFKai-SB" panose="03000509000000000000" charset="-120"/>
            </a:rPr>
            <a:t>第二次展店會議</a:t>
          </a:r>
        </a:p>
      </xdr:txBody>
    </xdr:sp>
    <xdr:clientData/>
  </xdr:twoCellAnchor>
  <xdr:twoCellAnchor>
    <xdr:from>
      <xdr:col>35</xdr:col>
      <xdr:colOff>0</xdr:colOff>
      <xdr:row>35</xdr:row>
      <xdr:rowOff>0</xdr:rowOff>
    </xdr:from>
    <xdr:to>
      <xdr:col>35</xdr:col>
      <xdr:colOff>0</xdr:colOff>
      <xdr:row>35</xdr:row>
      <xdr:rowOff>0</xdr:rowOff>
    </xdr:to>
    <xdr:sp macro="" textlink="">
      <xdr:nvSpPr>
        <xdr:cNvPr id="29" name="WordArt 2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>
          <a:spLocks noTextEdit="1"/>
        </xdr:cNvSpPr>
      </xdr:nvSpPr>
      <xdr:spPr>
        <a:xfrm rot="5400000">
          <a:off x="9730740" y="8058150"/>
          <a:ext cx="0" cy="0"/>
        </a:xfrm>
        <a:prstGeom prst="rect">
          <a:avLst/>
        </a:prstGeom>
      </xdr:spPr>
      <xdr:txBody>
        <a:bodyPr vertOverflow="overflow" vert="eaVert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 u="sng">
              <a:ln w="9525" cap="flat" cmpd="sng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solidFill>
                <a:srgbClr val="000000">
                  <a:alpha val="100000"/>
                </a:srgbClr>
              </a:solidFill>
              <a:latin typeface="DFKai-SB" panose="03000509000000000000" charset="-120"/>
              <a:ea typeface="DFKai-SB" panose="03000509000000000000" charset="-120"/>
            </a:rPr>
            <a:t>工程驗收及門市清潔</a:t>
          </a:r>
        </a:p>
      </xdr:txBody>
    </xdr:sp>
    <xdr:clientData/>
  </xdr:twoCellAnchor>
  <xdr:twoCellAnchor>
    <xdr:from>
      <xdr:col>9</xdr:col>
      <xdr:colOff>9525</xdr:colOff>
      <xdr:row>7</xdr:row>
      <xdr:rowOff>106680</xdr:rowOff>
    </xdr:from>
    <xdr:to>
      <xdr:col>15</xdr:col>
      <xdr:colOff>107950</xdr:colOff>
      <xdr:row>7</xdr:row>
      <xdr:rowOff>113665</xdr:rowOff>
    </xdr:to>
    <xdr:sp macro="" textlink="">
      <xdr:nvSpPr>
        <xdr:cNvPr id="30" name="Line 6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/>
      </xdr:nvSpPr>
      <xdr:spPr>
        <a:xfrm flipV="1">
          <a:off x="5579745" y="1811655"/>
          <a:ext cx="1058545" cy="69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6</xdr:col>
      <xdr:colOff>0</xdr:colOff>
      <xdr:row>8</xdr:row>
      <xdr:rowOff>85725</xdr:rowOff>
    </xdr:from>
    <xdr:to>
      <xdr:col>8</xdr:col>
      <xdr:colOff>0</xdr:colOff>
      <xdr:row>8</xdr:row>
      <xdr:rowOff>85725</xdr:rowOff>
    </xdr:to>
    <xdr:sp macro="" textlink="">
      <xdr:nvSpPr>
        <xdr:cNvPr id="31" name="Line 7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/>
      </xdr:nvSpPr>
      <xdr:spPr>
        <a:xfrm>
          <a:off x="5090160" y="2009775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8</xdr:col>
      <xdr:colOff>28575</xdr:colOff>
      <xdr:row>9</xdr:row>
      <xdr:rowOff>66675</xdr:rowOff>
    </xdr:from>
    <xdr:to>
      <xdr:col>11</xdr:col>
      <xdr:colOff>9525</xdr:colOff>
      <xdr:row>9</xdr:row>
      <xdr:rowOff>66675</xdr:rowOff>
    </xdr:to>
    <xdr:sp macro="" textlink="">
      <xdr:nvSpPr>
        <xdr:cNvPr id="32" name="Line 8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5438775" y="2209800"/>
          <a:ext cx="4610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11</xdr:col>
      <xdr:colOff>9525</xdr:colOff>
      <xdr:row>10</xdr:row>
      <xdr:rowOff>66675</xdr:rowOff>
    </xdr:from>
    <xdr:to>
      <xdr:col>13</xdr:col>
      <xdr:colOff>152400</xdr:colOff>
      <xdr:row>10</xdr:row>
      <xdr:rowOff>66675</xdr:rowOff>
    </xdr:to>
    <xdr:sp macro="" textlink="">
      <xdr:nvSpPr>
        <xdr:cNvPr id="33" name="Line 9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/>
      </xdr:nvSpPr>
      <xdr:spPr>
        <a:xfrm>
          <a:off x="5899785" y="2428875"/>
          <a:ext cx="46291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8</xdr:col>
      <xdr:colOff>9525</xdr:colOff>
      <xdr:row>11</xdr:row>
      <xdr:rowOff>85725</xdr:rowOff>
    </xdr:from>
    <xdr:to>
      <xdr:col>10</xdr:col>
      <xdr:colOff>9525</xdr:colOff>
      <xdr:row>11</xdr:row>
      <xdr:rowOff>85725</xdr:rowOff>
    </xdr:to>
    <xdr:sp macro="" textlink="">
      <xdr:nvSpPr>
        <xdr:cNvPr id="34" name="Line 10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/>
      </xdr:nvSpPr>
      <xdr:spPr>
        <a:xfrm>
          <a:off x="5419725" y="2667000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9</xdr:col>
      <xdr:colOff>0</xdr:colOff>
      <xdr:row>12</xdr:row>
      <xdr:rowOff>76200</xdr:rowOff>
    </xdr:from>
    <xdr:to>
      <xdr:col>11</xdr:col>
      <xdr:colOff>0</xdr:colOff>
      <xdr:row>12</xdr:row>
      <xdr:rowOff>76200</xdr:rowOff>
    </xdr:to>
    <xdr:sp macro="" textlink="">
      <xdr:nvSpPr>
        <xdr:cNvPr id="35" name="Line 11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/>
      </xdr:nvSpPr>
      <xdr:spPr>
        <a:xfrm>
          <a:off x="5570220" y="2876550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10</xdr:col>
      <xdr:colOff>28575</xdr:colOff>
      <xdr:row>13</xdr:row>
      <xdr:rowOff>85725</xdr:rowOff>
    </xdr:from>
    <xdr:to>
      <xdr:col>14</xdr:col>
      <xdr:colOff>0</xdr:colOff>
      <xdr:row>13</xdr:row>
      <xdr:rowOff>85725</xdr:rowOff>
    </xdr:to>
    <xdr:sp macro="" textlink="">
      <xdr:nvSpPr>
        <xdr:cNvPr id="36" name="Line 12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/>
      </xdr:nvSpPr>
      <xdr:spPr>
        <a:xfrm>
          <a:off x="5758815" y="3105150"/>
          <a:ext cx="61150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12</xdr:col>
      <xdr:colOff>19050</xdr:colOff>
      <xdr:row>14</xdr:row>
      <xdr:rowOff>94615</xdr:rowOff>
    </xdr:from>
    <xdr:to>
      <xdr:col>14</xdr:col>
      <xdr:colOff>19050</xdr:colOff>
      <xdr:row>14</xdr:row>
      <xdr:rowOff>94615</xdr:rowOff>
    </xdr:to>
    <xdr:sp macro="" textlink="">
      <xdr:nvSpPr>
        <xdr:cNvPr id="37" name="Line 13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/>
      </xdr:nvSpPr>
      <xdr:spPr>
        <a:xfrm>
          <a:off x="6069330" y="3333115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14</xdr:col>
      <xdr:colOff>19050</xdr:colOff>
      <xdr:row>15</xdr:row>
      <xdr:rowOff>85725</xdr:rowOff>
    </xdr:from>
    <xdr:to>
      <xdr:col>17</xdr:col>
      <xdr:colOff>0</xdr:colOff>
      <xdr:row>15</xdr:row>
      <xdr:rowOff>85725</xdr:rowOff>
    </xdr:to>
    <xdr:sp macro="" textlink="">
      <xdr:nvSpPr>
        <xdr:cNvPr id="38" name="Line 14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/>
      </xdr:nvSpPr>
      <xdr:spPr>
        <a:xfrm>
          <a:off x="6389370" y="3543300"/>
          <a:ext cx="4610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135890</xdr:colOff>
      <xdr:row>16</xdr:row>
      <xdr:rowOff>127635</xdr:rowOff>
    </xdr:from>
    <xdr:to>
      <xdr:col>14</xdr:col>
      <xdr:colOff>38735</xdr:colOff>
      <xdr:row>16</xdr:row>
      <xdr:rowOff>127635</xdr:rowOff>
    </xdr:to>
    <xdr:sp macro="" textlink="">
      <xdr:nvSpPr>
        <xdr:cNvPr id="39" name="Line 15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/>
      </xdr:nvSpPr>
      <xdr:spPr>
        <a:xfrm>
          <a:off x="5066030" y="3804285"/>
          <a:ext cx="13430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14</xdr:col>
      <xdr:colOff>0</xdr:colOff>
      <xdr:row>17</xdr:row>
      <xdr:rowOff>85725</xdr:rowOff>
    </xdr:from>
    <xdr:to>
      <xdr:col>16</xdr:col>
      <xdr:colOff>0</xdr:colOff>
      <xdr:row>17</xdr:row>
      <xdr:rowOff>85725</xdr:rowOff>
    </xdr:to>
    <xdr:sp macro="" textlink="">
      <xdr:nvSpPr>
        <xdr:cNvPr id="40" name="Line 16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/>
      </xdr:nvSpPr>
      <xdr:spPr>
        <a:xfrm>
          <a:off x="6370320" y="4200525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14</xdr:col>
      <xdr:colOff>152400</xdr:colOff>
      <xdr:row>18</xdr:row>
      <xdr:rowOff>85725</xdr:rowOff>
    </xdr:from>
    <xdr:to>
      <xdr:col>16</xdr:col>
      <xdr:colOff>152400</xdr:colOff>
      <xdr:row>18</xdr:row>
      <xdr:rowOff>85725</xdr:rowOff>
    </xdr:to>
    <xdr:sp macro="" textlink="">
      <xdr:nvSpPr>
        <xdr:cNvPr id="41" name="Line 17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/>
      </xdr:nvSpPr>
      <xdr:spPr>
        <a:xfrm>
          <a:off x="6522720" y="4419600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16</xdr:col>
      <xdr:colOff>9525</xdr:colOff>
      <xdr:row>19</xdr:row>
      <xdr:rowOff>85725</xdr:rowOff>
    </xdr:from>
    <xdr:to>
      <xdr:col>21</xdr:col>
      <xdr:colOff>19050</xdr:colOff>
      <xdr:row>19</xdr:row>
      <xdr:rowOff>85725</xdr:rowOff>
    </xdr:to>
    <xdr:sp macro="" textlink="">
      <xdr:nvSpPr>
        <xdr:cNvPr id="42" name="Line 18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/>
      </xdr:nvSpPr>
      <xdr:spPr>
        <a:xfrm>
          <a:off x="6699885" y="4638675"/>
          <a:ext cx="80962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19</xdr:col>
      <xdr:colOff>9525</xdr:colOff>
      <xdr:row>20</xdr:row>
      <xdr:rowOff>85725</xdr:rowOff>
    </xdr:from>
    <xdr:to>
      <xdr:col>21</xdr:col>
      <xdr:colOff>9525</xdr:colOff>
      <xdr:row>20</xdr:row>
      <xdr:rowOff>85725</xdr:rowOff>
    </xdr:to>
    <xdr:sp macro="" textlink="">
      <xdr:nvSpPr>
        <xdr:cNvPr id="43" name="Line 19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/>
      </xdr:nvSpPr>
      <xdr:spPr>
        <a:xfrm>
          <a:off x="7179945" y="4857750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21</xdr:col>
      <xdr:colOff>19050</xdr:colOff>
      <xdr:row>21</xdr:row>
      <xdr:rowOff>76200</xdr:rowOff>
    </xdr:from>
    <xdr:to>
      <xdr:col>24</xdr:col>
      <xdr:colOff>0</xdr:colOff>
      <xdr:row>21</xdr:row>
      <xdr:rowOff>76200</xdr:rowOff>
    </xdr:to>
    <xdr:sp macro="" textlink="">
      <xdr:nvSpPr>
        <xdr:cNvPr id="44" name="Line 20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/>
      </xdr:nvSpPr>
      <xdr:spPr>
        <a:xfrm>
          <a:off x="7509510" y="5067300"/>
          <a:ext cx="4610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24</xdr:col>
      <xdr:colOff>9525</xdr:colOff>
      <xdr:row>22</xdr:row>
      <xdr:rowOff>76200</xdr:rowOff>
    </xdr:from>
    <xdr:to>
      <xdr:col>26</xdr:col>
      <xdr:colOff>152400</xdr:colOff>
      <xdr:row>22</xdr:row>
      <xdr:rowOff>76200</xdr:rowOff>
    </xdr:to>
    <xdr:sp macro="" textlink="">
      <xdr:nvSpPr>
        <xdr:cNvPr id="45" name="Line 21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/>
      </xdr:nvSpPr>
      <xdr:spPr>
        <a:xfrm>
          <a:off x="7980045" y="5286375"/>
          <a:ext cx="462915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21</xdr:col>
      <xdr:colOff>19050</xdr:colOff>
      <xdr:row>23</xdr:row>
      <xdr:rowOff>94615</xdr:rowOff>
    </xdr:from>
    <xdr:to>
      <xdr:col>23</xdr:col>
      <xdr:colOff>19050</xdr:colOff>
      <xdr:row>23</xdr:row>
      <xdr:rowOff>94615</xdr:rowOff>
    </xdr:to>
    <xdr:sp macro="" textlink="">
      <xdr:nvSpPr>
        <xdr:cNvPr id="46" name="Line 22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/>
      </xdr:nvSpPr>
      <xdr:spPr>
        <a:xfrm>
          <a:off x="7509510" y="5523865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22</xdr:col>
      <xdr:colOff>9525</xdr:colOff>
      <xdr:row>24</xdr:row>
      <xdr:rowOff>76200</xdr:rowOff>
    </xdr:from>
    <xdr:to>
      <xdr:col>24</xdr:col>
      <xdr:colOff>9525</xdr:colOff>
      <xdr:row>24</xdr:row>
      <xdr:rowOff>76200</xdr:rowOff>
    </xdr:to>
    <xdr:sp macro="" textlink="">
      <xdr:nvSpPr>
        <xdr:cNvPr id="47" name="Line 23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/>
      </xdr:nvSpPr>
      <xdr:spPr>
        <a:xfrm>
          <a:off x="7660005" y="5724525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24</xdr:col>
      <xdr:colOff>28575</xdr:colOff>
      <xdr:row>25</xdr:row>
      <xdr:rowOff>85725</xdr:rowOff>
    </xdr:from>
    <xdr:to>
      <xdr:col>29</xdr:col>
      <xdr:colOff>9525</xdr:colOff>
      <xdr:row>25</xdr:row>
      <xdr:rowOff>85725</xdr:rowOff>
    </xdr:to>
    <xdr:sp macro="" textlink="">
      <xdr:nvSpPr>
        <xdr:cNvPr id="48" name="Line 24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/>
      </xdr:nvSpPr>
      <xdr:spPr>
        <a:xfrm>
          <a:off x="7999095" y="5953125"/>
          <a:ext cx="78105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27</xdr:col>
      <xdr:colOff>9525</xdr:colOff>
      <xdr:row>26</xdr:row>
      <xdr:rowOff>76200</xdr:rowOff>
    </xdr:from>
    <xdr:to>
      <xdr:col>29</xdr:col>
      <xdr:colOff>9525</xdr:colOff>
      <xdr:row>26</xdr:row>
      <xdr:rowOff>76200</xdr:rowOff>
    </xdr:to>
    <xdr:sp macro="" textlink="">
      <xdr:nvSpPr>
        <xdr:cNvPr id="49" name="Line 25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/>
      </xdr:nvSpPr>
      <xdr:spPr>
        <a:xfrm>
          <a:off x="8460105" y="6162675"/>
          <a:ext cx="32004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29</xdr:col>
      <xdr:colOff>19050</xdr:colOff>
      <xdr:row>27</xdr:row>
      <xdr:rowOff>76200</xdr:rowOff>
    </xdr:from>
    <xdr:to>
      <xdr:col>32</xdr:col>
      <xdr:colOff>0</xdr:colOff>
      <xdr:row>27</xdr:row>
      <xdr:rowOff>76200</xdr:rowOff>
    </xdr:to>
    <xdr:sp macro="" textlink="">
      <xdr:nvSpPr>
        <xdr:cNvPr id="50" name="Line 26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/>
      </xdr:nvSpPr>
      <xdr:spPr>
        <a:xfrm>
          <a:off x="8789670" y="6381750"/>
          <a:ext cx="4610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32</xdr:col>
      <xdr:colOff>28575</xdr:colOff>
      <xdr:row>28</xdr:row>
      <xdr:rowOff>66675</xdr:rowOff>
    </xdr:from>
    <xdr:to>
      <xdr:col>35</xdr:col>
      <xdr:colOff>9525</xdr:colOff>
      <xdr:row>28</xdr:row>
      <xdr:rowOff>66675</xdr:rowOff>
    </xdr:to>
    <xdr:sp macro="" textlink="">
      <xdr:nvSpPr>
        <xdr:cNvPr id="51" name="Line 27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/>
      </xdr:nvSpPr>
      <xdr:spPr>
        <a:xfrm>
          <a:off x="9279255" y="6591300"/>
          <a:ext cx="46101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9</xdr:col>
      <xdr:colOff>7620</xdr:colOff>
      <xdr:row>5</xdr:row>
      <xdr:rowOff>145415</xdr:rowOff>
    </xdr:from>
    <xdr:to>
      <xdr:col>14</xdr:col>
      <xdr:colOff>4445</xdr:colOff>
      <xdr:row>5</xdr:row>
      <xdr:rowOff>146685</xdr:rowOff>
    </xdr:to>
    <xdr:sp macro="" textlink="">
      <xdr:nvSpPr>
        <xdr:cNvPr id="52" name="Line 6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/>
      </xdr:nvSpPr>
      <xdr:spPr>
        <a:xfrm>
          <a:off x="5577840" y="1412240"/>
          <a:ext cx="796925" cy="127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  <xdr:twoCellAnchor>
    <xdr:from>
      <xdr:col>7</xdr:col>
      <xdr:colOff>16510</xdr:colOff>
      <xdr:row>6</xdr:row>
      <xdr:rowOff>124460</xdr:rowOff>
    </xdr:from>
    <xdr:to>
      <xdr:col>12</xdr:col>
      <xdr:colOff>132080</xdr:colOff>
      <xdr:row>6</xdr:row>
      <xdr:rowOff>132080</xdr:rowOff>
    </xdr:to>
    <xdr:sp macro="" textlink="">
      <xdr:nvSpPr>
        <xdr:cNvPr id="53" name="Line 7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/>
      </xdr:nvSpPr>
      <xdr:spPr>
        <a:xfrm>
          <a:off x="5266690" y="1610360"/>
          <a:ext cx="915670" cy="762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96520</xdr:colOff>
      <xdr:row>25</xdr:row>
      <xdr:rowOff>94615</xdr:rowOff>
    </xdr:from>
    <xdr:to>
      <xdr:col>5</xdr:col>
      <xdr:colOff>1858010</xdr:colOff>
      <xdr:row>28</xdr:row>
      <xdr:rowOff>172085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3810</xdr:rowOff>
    </xdr:from>
    <xdr:to>
      <xdr:col>15</xdr:col>
      <xdr:colOff>4542155</xdr:colOff>
      <xdr:row>2</xdr:row>
      <xdr:rowOff>3277235</xdr:rowOff>
    </xdr:to>
    <xdr:graphicFrame macro="">
      <xdr:nvGraphicFramePr>
        <xdr:cNvPr id="2" name="图表 5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9525</xdr:rowOff>
    </xdr:from>
    <xdr:to>
      <xdr:col>6</xdr:col>
      <xdr:colOff>57150</xdr:colOff>
      <xdr:row>10</xdr:row>
      <xdr:rowOff>3657600</xdr:rowOff>
    </xdr:to>
    <xdr:graphicFrame macro="">
      <xdr:nvGraphicFramePr>
        <xdr:cNvPr id="3" name="图表 6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28575</xdr:colOff>
      <xdr:row>10</xdr:row>
      <xdr:rowOff>0</xdr:rowOff>
    </xdr:from>
    <xdr:to>
      <xdr:col>16</xdr:col>
      <xdr:colOff>1270</xdr:colOff>
      <xdr:row>11</xdr:row>
      <xdr:rowOff>0</xdr:rowOff>
    </xdr:to>
    <xdr:graphicFrame macro="">
      <xdr:nvGraphicFramePr>
        <xdr:cNvPr id="4" name="图表 6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447675</xdr:colOff>
      <xdr:row>12</xdr:row>
      <xdr:rowOff>133349</xdr:rowOff>
    </xdr:from>
    <xdr:to>
      <xdr:col>11</xdr:col>
      <xdr:colOff>409575</xdr:colOff>
      <xdr:row>35</xdr:row>
      <xdr:rowOff>76200</xdr:rowOff>
    </xdr:to>
    <xdr:graphicFrame macro="">
      <xdr:nvGraphicFramePr>
        <xdr:cNvPr id="11" name="图表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20</xdr:row>
      <xdr:rowOff>194310</xdr:rowOff>
    </xdr:from>
    <xdr:to>
      <xdr:col>4</xdr:col>
      <xdr:colOff>9525</xdr:colOff>
      <xdr:row>35</xdr:row>
      <xdr:rowOff>104775</xdr:rowOff>
    </xdr:to>
    <xdr:graphicFrame macro="">
      <xdr:nvGraphicFramePr>
        <xdr:cNvPr id="12" name="图表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0452;&#25773;&#33829;&#38144;/&#27963;&#21160;&#31574;&#21010;&#25191;&#34892;&#20840;&#22871;&#34920;&#26684;/&#21490;&#19978;&#26368;&#20840;&#31574;&#21010;&#36164;&#26009;&#24211;/&#65288;&#24453;&#20462;&#25913;&#65289;&#31574;&#21010;&#34920;&#26684;&#24037;&#20855;/&#31614;&#21040;&#34920;&#65288;&#26609;&#29366;&#22270;&#33258;&#21160;&#21464;&#21270;&#23545;&#27604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0452;&#25773;&#33829;&#38144;/&#27963;&#21160;&#31574;&#21010;&#25191;&#34892;&#20840;&#22871;&#34920;&#26684;/&#21490;&#19978;&#26368;&#20840;&#31574;&#21010;&#36164;&#26009;&#24211;/&#27963;&#21160;&#25928;&#26524;&#20998;&#26512;&#65288;&#32479;&#35745;&#35775;&#38382;&#37327;&#12289;&#25104;&#20132;&#39069;&#19982;&#27963;&#2116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7">
          <cell r="A27">
            <v>70</v>
          </cell>
        </row>
        <row r="29">
          <cell r="A29">
            <v>60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C3" t="str">
            <v>活动经费（万）</v>
          </cell>
          <cell r="D3" t="str">
            <v>总访问量（批）</v>
          </cell>
          <cell r="E3" t="str">
            <v>总成交额（万）</v>
          </cell>
        </row>
        <row r="4">
          <cell r="B4" t="str">
            <v>活动1</v>
          </cell>
          <cell r="C4">
            <v>39</v>
          </cell>
          <cell r="D4">
            <v>7137</v>
          </cell>
          <cell r="E4">
            <v>101</v>
          </cell>
        </row>
        <row r="5">
          <cell r="B5" t="str">
            <v>活动2</v>
          </cell>
          <cell r="C5">
            <v>33</v>
          </cell>
          <cell r="D5">
            <v>2444</v>
          </cell>
          <cell r="E5">
            <v>451</v>
          </cell>
        </row>
        <row r="6">
          <cell r="B6" t="str">
            <v>活动3</v>
          </cell>
          <cell r="C6">
            <v>47</v>
          </cell>
          <cell r="D6">
            <v>2666</v>
          </cell>
          <cell r="E6">
            <v>369</v>
          </cell>
        </row>
        <row r="7">
          <cell r="B7" t="str">
            <v>活动4</v>
          </cell>
          <cell r="C7">
            <v>44</v>
          </cell>
          <cell r="D7">
            <v>9146</v>
          </cell>
          <cell r="E7">
            <v>285</v>
          </cell>
        </row>
        <row r="8">
          <cell r="B8" t="str">
            <v>活动5</v>
          </cell>
          <cell r="C8">
            <v>16</v>
          </cell>
          <cell r="D8">
            <v>8628</v>
          </cell>
          <cell r="E8">
            <v>347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accent1">
            <a:lumMod val="75000"/>
            <a:alpha val="29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</a:spPr>
      <a:bodyPr vertOverflow="clip" wrap="square" lIns="91440" tIns="45720" rIns="91440" bIns="4572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99CC">
            <a:alpha val="28999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C1" zoomScale="50" zoomScaleNormal="50" workbookViewId="0">
      <selection activeCell="AI62" sqref="AI62"/>
    </sheetView>
  </sheetViews>
  <sheetFormatPr defaultColWidth="9" defaultRowHeight="14.25"/>
  <sheetData/>
  <phoneticPr fontId="133" type="noConversion"/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I53"/>
  <sheetViews>
    <sheetView workbookViewId="0">
      <selection sqref="A1:I53"/>
    </sheetView>
  </sheetViews>
  <sheetFormatPr defaultColWidth="9" defaultRowHeight="14.25"/>
  <cols>
    <col min="3" max="3" width="23.25" customWidth="1"/>
    <col min="4" max="4" width="35.25" customWidth="1"/>
    <col min="5" max="5" width="23.625" customWidth="1"/>
    <col min="6" max="6" width="16.125" customWidth="1"/>
    <col min="7" max="7" width="17.625" customWidth="1"/>
    <col min="8" max="8" width="29" customWidth="1"/>
    <col min="9" max="9" width="30.875" customWidth="1"/>
  </cols>
  <sheetData>
    <row r="1" spans="1:9">
      <c r="A1" s="761" t="s">
        <v>905</v>
      </c>
      <c r="B1" s="762"/>
      <c r="C1" s="762"/>
      <c r="D1" s="762"/>
      <c r="E1" s="762"/>
      <c r="F1" s="762"/>
      <c r="G1" s="762"/>
      <c r="H1" s="762"/>
      <c r="I1" s="763"/>
    </row>
    <row r="2" spans="1:9">
      <c r="A2" s="764"/>
      <c r="B2" s="765"/>
      <c r="C2" s="765"/>
      <c r="D2" s="765"/>
      <c r="E2" s="765"/>
      <c r="F2" s="765"/>
      <c r="G2" s="765"/>
      <c r="H2" s="765"/>
      <c r="I2" s="766"/>
    </row>
    <row r="3" spans="1:9" ht="27" customHeight="1">
      <c r="A3" s="228" t="s">
        <v>18</v>
      </c>
      <c r="B3" s="229" t="s">
        <v>906</v>
      </c>
      <c r="C3" s="229" t="s">
        <v>436</v>
      </c>
      <c r="D3" s="229" t="s">
        <v>907</v>
      </c>
      <c r="E3" s="229" t="s">
        <v>908</v>
      </c>
      <c r="F3" s="229" t="s">
        <v>40</v>
      </c>
      <c r="G3" s="229" t="s">
        <v>39</v>
      </c>
      <c r="H3" s="229" t="s">
        <v>909</v>
      </c>
      <c r="I3" s="248" t="s">
        <v>10</v>
      </c>
    </row>
    <row r="4" spans="1:9" ht="34.5">
      <c r="A4" s="230">
        <v>1</v>
      </c>
      <c r="B4" s="754" t="s">
        <v>910</v>
      </c>
      <c r="C4" s="231" t="s">
        <v>911</v>
      </c>
      <c r="D4" s="231" t="s">
        <v>912</v>
      </c>
      <c r="E4" s="231" t="s">
        <v>913</v>
      </c>
      <c r="F4" s="231">
        <v>1</v>
      </c>
      <c r="G4" s="232" t="s">
        <v>66</v>
      </c>
      <c r="H4" s="233" t="s">
        <v>914</v>
      </c>
      <c r="I4" s="249"/>
    </row>
    <row r="5" spans="1:9" ht="34.5">
      <c r="A5" s="230">
        <v>2</v>
      </c>
      <c r="B5" s="754"/>
      <c r="C5" s="231" t="s">
        <v>771</v>
      </c>
      <c r="D5" s="231" t="s">
        <v>915</v>
      </c>
      <c r="E5" s="231" t="s">
        <v>913</v>
      </c>
      <c r="F5" s="231">
        <v>1</v>
      </c>
      <c r="G5" s="232" t="s">
        <v>66</v>
      </c>
      <c r="H5" s="233" t="s">
        <v>914</v>
      </c>
      <c r="I5" s="249"/>
    </row>
    <row r="6" spans="1:9" ht="34.5">
      <c r="A6" s="230">
        <v>3</v>
      </c>
      <c r="B6" s="754"/>
      <c r="C6" s="231" t="s">
        <v>916</v>
      </c>
      <c r="D6" s="231" t="s">
        <v>917</v>
      </c>
      <c r="E6" s="231" t="s">
        <v>913</v>
      </c>
      <c r="F6" s="231">
        <v>1</v>
      </c>
      <c r="G6" s="232" t="s">
        <v>66</v>
      </c>
      <c r="H6" s="233" t="s">
        <v>918</v>
      </c>
      <c r="I6" s="249"/>
    </row>
    <row r="7" spans="1:9" ht="34.5">
      <c r="A7" s="230">
        <v>4</v>
      </c>
      <c r="B7" s="754"/>
      <c r="C7" s="231" t="s">
        <v>919</v>
      </c>
      <c r="D7" s="231" t="s">
        <v>920</v>
      </c>
      <c r="E7" s="231" t="s">
        <v>913</v>
      </c>
      <c r="F7" s="231">
        <v>1</v>
      </c>
      <c r="G7" s="232" t="s">
        <v>66</v>
      </c>
      <c r="H7" s="233" t="s">
        <v>914</v>
      </c>
      <c r="I7" s="249" t="s">
        <v>485</v>
      </c>
    </row>
    <row r="8" spans="1:9" ht="34.5">
      <c r="A8" s="230">
        <v>5</v>
      </c>
      <c r="B8" s="754"/>
      <c r="C8" s="231" t="s">
        <v>921</v>
      </c>
      <c r="D8" s="231" t="s">
        <v>922</v>
      </c>
      <c r="E8" s="231" t="s">
        <v>913</v>
      </c>
      <c r="F8" s="231">
        <v>5</v>
      </c>
      <c r="G8" s="232" t="s">
        <v>66</v>
      </c>
      <c r="H8" s="233" t="s">
        <v>914</v>
      </c>
      <c r="I8" s="249" t="s">
        <v>485</v>
      </c>
    </row>
    <row r="9" spans="1:9" ht="17.25">
      <c r="A9" s="230">
        <v>6</v>
      </c>
      <c r="B9" s="754"/>
      <c r="C9" s="231" t="s">
        <v>923</v>
      </c>
      <c r="D9" s="231"/>
      <c r="E9" s="231" t="s">
        <v>913</v>
      </c>
      <c r="F9" s="231">
        <v>1</v>
      </c>
      <c r="G9" s="232" t="s">
        <v>66</v>
      </c>
      <c r="H9" s="233"/>
      <c r="I9" s="249"/>
    </row>
    <row r="10" spans="1:9" ht="17.25">
      <c r="A10" s="230">
        <v>7</v>
      </c>
      <c r="B10" s="754"/>
      <c r="C10" s="231" t="s">
        <v>924</v>
      </c>
      <c r="D10" s="231"/>
      <c r="E10" s="231" t="s">
        <v>925</v>
      </c>
      <c r="F10" s="231">
        <v>1</v>
      </c>
      <c r="G10" s="232" t="s">
        <v>66</v>
      </c>
      <c r="H10" s="233" t="s">
        <v>926</v>
      </c>
      <c r="I10" s="249"/>
    </row>
    <row r="11" spans="1:9" ht="17.25">
      <c r="A11" s="230">
        <v>8</v>
      </c>
      <c r="B11" s="754" t="s">
        <v>927</v>
      </c>
      <c r="C11" s="231" t="s">
        <v>928</v>
      </c>
      <c r="D11" s="234" t="s">
        <v>788</v>
      </c>
      <c r="E11" s="231" t="s">
        <v>929</v>
      </c>
      <c r="F11" s="231">
        <v>4</v>
      </c>
      <c r="G11" s="232" t="s">
        <v>66</v>
      </c>
      <c r="H11" s="233" t="s">
        <v>930</v>
      </c>
      <c r="I11" s="249" t="s">
        <v>485</v>
      </c>
    </row>
    <row r="12" spans="1:9" ht="17.25">
      <c r="A12" s="230">
        <v>9</v>
      </c>
      <c r="B12" s="754"/>
      <c r="C12" s="231" t="s">
        <v>928</v>
      </c>
      <c r="D12" s="234" t="s">
        <v>931</v>
      </c>
      <c r="E12" s="231" t="s">
        <v>929</v>
      </c>
      <c r="F12" s="231">
        <v>2</v>
      </c>
      <c r="G12" s="232" t="s">
        <v>66</v>
      </c>
      <c r="H12" s="233" t="s">
        <v>930</v>
      </c>
      <c r="I12" s="249"/>
    </row>
    <row r="13" spans="1:9" ht="17.25">
      <c r="A13" s="230">
        <v>10</v>
      </c>
      <c r="B13" s="754"/>
      <c r="C13" s="231" t="s">
        <v>928</v>
      </c>
      <c r="D13" s="234" t="s">
        <v>932</v>
      </c>
      <c r="E13" s="231" t="s">
        <v>929</v>
      </c>
      <c r="F13" s="231">
        <v>2</v>
      </c>
      <c r="G13" s="232" t="s">
        <v>66</v>
      </c>
      <c r="H13" s="233" t="s">
        <v>930</v>
      </c>
      <c r="I13" s="249"/>
    </row>
    <row r="14" spans="1:9" ht="17.25">
      <c r="A14" s="230">
        <v>11</v>
      </c>
      <c r="B14" s="754"/>
      <c r="C14" s="231" t="s">
        <v>933</v>
      </c>
      <c r="D14" s="231" t="s">
        <v>934</v>
      </c>
      <c r="E14" s="231" t="s">
        <v>935</v>
      </c>
      <c r="F14" s="231">
        <v>20</v>
      </c>
      <c r="G14" s="232" t="s">
        <v>53</v>
      </c>
      <c r="H14" s="233" t="s">
        <v>936</v>
      </c>
      <c r="I14" s="249"/>
    </row>
    <row r="15" spans="1:9" ht="34.5">
      <c r="A15" s="230">
        <v>12</v>
      </c>
      <c r="B15" s="754"/>
      <c r="C15" s="234" t="s">
        <v>937</v>
      </c>
      <c r="D15" s="231" t="s">
        <v>938</v>
      </c>
      <c r="E15" s="235" t="s">
        <v>939</v>
      </c>
      <c r="F15" s="236">
        <v>8</v>
      </c>
      <c r="G15" s="237" t="s">
        <v>940</v>
      </c>
      <c r="H15" s="231" t="s">
        <v>941</v>
      </c>
      <c r="I15" s="249"/>
    </row>
    <row r="16" spans="1:9" ht="17.25">
      <c r="A16" s="230">
        <v>13</v>
      </c>
      <c r="B16" s="754"/>
      <c r="C16" s="234" t="s">
        <v>942</v>
      </c>
      <c r="D16" s="238" t="s">
        <v>943</v>
      </c>
      <c r="E16" s="231" t="s">
        <v>944</v>
      </c>
      <c r="F16" s="236">
        <v>14</v>
      </c>
      <c r="G16" s="237" t="s">
        <v>66</v>
      </c>
      <c r="H16" s="231"/>
      <c r="I16" s="249"/>
    </row>
    <row r="17" spans="1:9" ht="17.25">
      <c r="A17" s="230">
        <v>14</v>
      </c>
      <c r="B17" s="754"/>
      <c r="C17" s="231" t="s">
        <v>945</v>
      </c>
      <c r="D17" s="234" t="s">
        <v>946</v>
      </c>
      <c r="E17" s="231" t="s">
        <v>944</v>
      </c>
      <c r="F17" s="231">
        <v>900</v>
      </c>
      <c r="G17" s="232" t="s">
        <v>66</v>
      </c>
      <c r="H17" s="233" t="s">
        <v>947</v>
      </c>
      <c r="I17" s="249" t="s">
        <v>485</v>
      </c>
    </row>
    <row r="18" spans="1:9" ht="17.25">
      <c r="A18" s="230">
        <v>15</v>
      </c>
      <c r="B18" s="755" t="s">
        <v>948</v>
      </c>
      <c r="C18" s="231" t="s">
        <v>949</v>
      </c>
      <c r="D18" s="231"/>
      <c r="E18" s="231"/>
      <c r="F18" s="231"/>
      <c r="G18" s="232"/>
      <c r="H18" s="234" t="s">
        <v>950</v>
      </c>
      <c r="I18" s="249"/>
    </row>
    <row r="19" spans="1:9" ht="17.25">
      <c r="A19" s="230">
        <v>16</v>
      </c>
      <c r="B19" s="755"/>
      <c r="C19" s="231" t="s">
        <v>951</v>
      </c>
      <c r="D19" s="231"/>
      <c r="E19" s="231"/>
      <c r="F19" s="231"/>
      <c r="G19" s="232"/>
      <c r="H19" s="234" t="s">
        <v>952</v>
      </c>
      <c r="I19" s="249"/>
    </row>
    <row r="20" spans="1:9" ht="17.25">
      <c r="A20" s="230">
        <v>17</v>
      </c>
      <c r="B20" s="755"/>
      <c r="C20" s="231" t="s">
        <v>953</v>
      </c>
      <c r="D20" s="231"/>
      <c r="E20" s="231"/>
      <c r="F20" s="231"/>
      <c r="G20" s="232"/>
      <c r="H20" s="234" t="s">
        <v>950</v>
      </c>
      <c r="I20" s="249"/>
    </row>
    <row r="21" spans="1:9" ht="18">
      <c r="A21" s="230">
        <v>18</v>
      </c>
      <c r="B21" s="755"/>
      <c r="C21" s="231" t="s">
        <v>954</v>
      </c>
      <c r="D21" s="240" t="s">
        <v>955</v>
      </c>
      <c r="E21" s="231"/>
      <c r="F21" s="231"/>
      <c r="G21" s="232"/>
      <c r="H21" s="234" t="s">
        <v>950</v>
      </c>
      <c r="I21" s="249"/>
    </row>
    <row r="22" spans="1:9" ht="17.25">
      <c r="A22" s="230">
        <v>19</v>
      </c>
      <c r="B22" s="755"/>
      <c r="C22" s="231" t="s">
        <v>956</v>
      </c>
      <c r="D22" s="231" t="s">
        <v>957</v>
      </c>
      <c r="E22" s="231" t="s">
        <v>944</v>
      </c>
      <c r="F22" s="231">
        <v>90</v>
      </c>
      <c r="G22" s="232" t="s">
        <v>66</v>
      </c>
      <c r="H22" s="234" t="s">
        <v>958</v>
      </c>
      <c r="I22" s="249"/>
    </row>
    <row r="23" spans="1:9" ht="17.25">
      <c r="A23" s="230">
        <v>20</v>
      </c>
      <c r="B23" s="755"/>
      <c r="C23" s="231" t="s">
        <v>959</v>
      </c>
      <c r="D23" s="231"/>
      <c r="E23" s="231"/>
      <c r="F23" s="231">
        <v>8</v>
      </c>
      <c r="G23" s="232" t="s">
        <v>66</v>
      </c>
      <c r="H23" s="234"/>
      <c r="I23" s="249" t="s">
        <v>960</v>
      </c>
    </row>
    <row r="24" spans="1:9" ht="17.25">
      <c r="A24" s="230">
        <v>21</v>
      </c>
      <c r="B24" s="755"/>
      <c r="C24" s="231" t="s">
        <v>148</v>
      </c>
      <c r="D24" s="239"/>
      <c r="E24" s="231" t="s">
        <v>961</v>
      </c>
      <c r="F24" s="239">
        <v>150</v>
      </c>
      <c r="G24" s="232" t="s">
        <v>53</v>
      </c>
      <c r="H24" s="231" t="s">
        <v>962</v>
      </c>
      <c r="I24" s="249"/>
    </row>
    <row r="25" spans="1:9" ht="17.25">
      <c r="A25" s="230">
        <v>22</v>
      </c>
      <c r="B25" s="755"/>
      <c r="C25" s="665" t="s">
        <v>963</v>
      </c>
      <c r="D25" s="231" t="s">
        <v>964</v>
      </c>
      <c r="E25" s="231" t="s">
        <v>965</v>
      </c>
      <c r="F25" s="238">
        <v>10</v>
      </c>
      <c r="G25" s="232" t="s">
        <v>66</v>
      </c>
      <c r="H25" s="233" t="s">
        <v>966</v>
      </c>
      <c r="I25" s="249" t="s">
        <v>967</v>
      </c>
    </row>
    <row r="26" spans="1:9" ht="17.25">
      <c r="A26" s="230">
        <v>23</v>
      </c>
      <c r="B26" s="755"/>
      <c r="C26" s="665"/>
      <c r="D26" s="231" t="s">
        <v>968</v>
      </c>
      <c r="E26" s="231" t="s">
        <v>965</v>
      </c>
      <c r="F26" s="231">
        <v>60</v>
      </c>
      <c r="G26" s="237" t="s">
        <v>53</v>
      </c>
      <c r="H26" s="233" t="s">
        <v>969</v>
      </c>
      <c r="I26" s="249" t="s">
        <v>970</v>
      </c>
    </row>
    <row r="27" spans="1:9" ht="17.25">
      <c r="A27" s="230">
        <v>24</v>
      </c>
      <c r="B27" s="755"/>
      <c r="C27" s="231" t="s">
        <v>971</v>
      </c>
      <c r="D27" s="231" t="s">
        <v>972</v>
      </c>
      <c r="E27" s="231"/>
      <c r="F27" s="231">
        <v>20</v>
      </c>
      <c r="G27" s="237" t="s">
        <v>53</v>
      </c>
      <c r="H27" s="233" t="s">
        <v>973</v>
      </c>
      <c r="I27" s="249"/>
    </row>
    <row r="28" spans="1:9" ht="17.25">
      <c r="A28" s="230">
        <v>25</v>
      </c>
      <c r="B28" s="755"/>
      <c r="C28" s="231" t="s">
        <v>974</v>
      </c>
      <c r="D28" s="231"/>
      <c r="E28" s="231"/>
      <c r="F28" s="231">
        <v>20</v>
      </c>
      <c r="G28" s="237" t="s">
        <v>53</v>
      </c>
      <c r="H28" s="231"/>
      <c r="I28" s="249"/>
    </row>
    <row r="29" spans="1:9" ht="17.25">
      <c r="A29" s="230">
        <v>26</v>
      </c>
      <c r="B29" s="755" t="s">
        <v>975</v>
      </c>
      <c r="C29" s="238" t="s">
        <v>976</v>
      </c>
      <c r="D29" s="231"/>
      <c r="E29" s="231" t="s">
        <v>485</v>
      </c>
      <c r="F29" s="231">
        <v>810</v>
      </c>
      <c r="G29" s="237" t="s">
        <v>66</v>
      </c>
      <c r="H29" s="231" t="s">
        <v>485</v>
      </c>
      <c r="I29" s="249"/>
    </row>
    <row r="30" spans="1:9" ht="17.25">
      <c r="A30" s="230">
        <v>27</v>
      </c>
      <c r="B30" s="755"/>
      <c r="C30" s="238" t="s">
        <v>977</v>
      </c>
      <c r="D30" s="231" t="s">
        <v>978</v>
      </c>
      <c r="E30" s="231"/>
      <c r="F30" s="231">
        <v>450</v>
      </c>
      <c r="G30" s="237" t="s">
        <v>66</v>
      </c>
      <c r="H30" s="231"/>
      <c r="I30" s="249"/>
    </row>
    <row r="31" spans="1:9" ht="17.25">
      <c r="A31" s="230">
        <v>28</v>
      </c>
      <c r="B31" s="755"/>
      <c r="C31" s="238" t="s">
        <v>979</v>
      </c>
      <c r="D31" s="231" t="s">
        <v>980</v>
      </c>
      <c r="E31" s="231"/>
      <c r="F31" s="231">
        <v>280</v>
      </c>
      <c r="G31" s="237" t="s">
        <v>66</v>
      </c>
      <c r="H31" s="231"/>
      <c r="I31" s="249"/>
    </row>
    <row r="32" spans="1:9" ht="17.25">
      <c r="A32" s="230">
        <v>29</v>
      </c>
      <c r="B32" s="755"/>
      <c r="C32" s="238" t="s">
        <v>981</v>
      </c>
      <c r="D32" s="231" t="s">
        <v>982</v>
      </c>
      <c r="E32" s="231"/>
      <c r="F32" s="231">
        <v>80</v>
      </c>
      <c r="G32" s="237" t="s">
        <v>66</v>
      </c>
      <c r="H32" s="231"/>
      <c r="I32" s="249"/>
    </row>
    <row r="33" spans="1:9" ht="17.25">
      <c r="A33" s="230">
        <v>30</v>
      </c>
      <c r="B33" s="755"/>
      <c r="C33" s="231" t="s">
        <v>982</v>
      </c>
      <c r="D33" s="231"/>
      <c r="E33" s="231" t="s">
        <v>983</v>
      </c>
      <c r="F33" s="231">
        <v>80</v>
      </c>
      <c r="G33" s="237" t="s">
        <v>66</v>
      </c>
      <c r="H33" s="231" t="s">
        <v>984</v>
      </c>
      <c r="I33" s="250"/>
    </row>
    <row r="34" spans="1:9" ht="17.25">
      <c r="A34" s="230">
        <v>31</v>
      </c>
      <c r="B34" s="755"/>
      <c r="C34" s="231" t="s">
        <v>985</v>
      </c>
      <c r="D34" s="231" t="s">
        <v>986</v>
      </c>
      <c r="E34" s="231" t="s">
        <v>983</v>
      </c>
      <c r="F34" s="231">
        <v>100</v>
      </c>
      <c r="G34" s="237" t="s">
        <v>66</v>
      </c>
      <c r="H34" s="231" t="s">
        <v>984</v>
      </c>
      <c r="I34" s="250"/>
    </row>
    <row r="35" spans="1:9" ht="17.25">
      <c r="A35" s="230">
        <v>32</v>
      </c>
      <c r="B35" s="755"/>
      <c r="C35" s="231" t="s">
        <v>987</v>
      </c>
      <c r="D35" s="231" t="s">
        <v>988</v>
      </c>
      <c r="E35" s="231" t="s">
        <v>983</v>
      </c>
      <c r="F35" s="231">
        <v>80</v>
      </c>
      <c r="G35" s="237" t="s">
        <v>66</v>
      </c>
      <c r="H35" s="231" t="s">
        <v>984</v>
      </c>
      <c r="I35" s="250"/>
    </row>
    <row r="36" spans="1:9" ht="17.25">
      <c r="A36" s="230">
        <v>33</v>
      </c>
      <c r="B36" s="755"/>
      <c r="C36" s="231" t="s">
        <v>989</v>
      </c>
      <c r="D36" s="231" t="s">
        <v>990</v>
      </c>
      <c r="E36" s="231" t="s">
        <v>983</v>
      </c>
      <c r="F36" s="231">
        <v>350</v>
      </c>
      <c r="G36" s="237" t="s">
        <v>66</v>
      </c>
      <c r="H36" s="231" t="s">
        <v>984</v>
      </c>
      <c r="I36" s="250"/>
    </row>
    <row r="37" spans="1:9" ht="17.25">
      <c r="A37" s="230">
        <v>34</v>
      </c>
      <c r="B37" s="755"/>
      <c r="C37" s="231" t="s">
        <v>991</v>
      </c>
      <c r="D37" s="231"/>
      <c r="E37" s="231" t="s">
        <v>983</v>
      </c>
      <c r="F37" s="231">
        <v>200</v>
      </c>
      <c r="G37" s="237" t="s">
        <v>66</v>
      </c>
      <c r="H37" s="231" t="s">
        <v>984</v>
      </c>
      <c r="I37" s="250"/>
    </row>
    <row r="38" spans="1:9" ht="17.25">
      <c r="A38" s="230">
        <v>35</v>
      </c>
      <c r="B38" s="755"/>
      <c r="C38" s="231" t="s">
        <v>992</v>
      </c>
      <c r="D38" s="231"/>
      <c r="E38" s="231"/>
      <c r="F38" s="231"/>
      <c r="G38" s="237"/>
      <c r="H38" s="231"/>
      <c r="I38" s="250" t="s">
        <v>993</v>
      </c>
    </row>
    <row r="39" spans="1:9" ht="17.25">
      <c r="A39" s="230">
        <v>36</v>
      </c>
      <c r="B39" s="755"/>
      <c r="C39" s="231" t="s">
        <v>994</v>
      </c>
      <c r="D39" s="231" t="s">
        <v>995</v>
      </c>
      <c r="E39" s="231" t="s">
        <v>944</v>
      </c>
      <c r="F39" s="231">
        <v>100</v>
      </c>
      <c r="G39" s="237" t="s">
        <v>66</v>
      </c>
      <c r="H39" s="231" t="s">
        <v>996</v>
      </c>
      <c r="I39" s="250"/>
    </row>
    <row r="40" spans="1:9" ht="17.25">
      <c r="A40" s="230">
        <v>37</v>
      </c>
      <c r="B40" s="755"/>
      <c r="C40" s="231" t="s">
        <v>997</v>
      </c>
      <c r="D40" s="231"/>
      <c r="E40" s="231" t="s">
        <v>965</v>
      </c>
      <c r="F40" s="239">
        <v>800</v>
      </c>
      <c r="G40" s="237" t="s">
        <v>53</v>
      </c>
      <c r="H40" s="231" t="s">
        <v>998</v>
      </c>
      <c r="I40" s="250" t="s">
        <v>998</v>
      </c>
    </row>
    <row r="41" spans="1:9" ht="17.25">
      <c r="A41" s="230">
        <v>38</v>
      </c>
      <c r="B41" s="755"/>
      <c r="C41" s="231" t="s">
        <v>999</v>
      </c>
      <c r="D41" s="231"/>
      <c r="E41" s="231" t="s">
        <v>965</v>
      </c>
      <c r="F41" s="239">
        <v>3300</v>
      </c>
      <c r="G41" s="237" t="s">
        <v>53</v>
      </c>
      <c r="H41" s="231" t="s">
        <v>998</v>
      </c>
      <c r="I41" s="250" t="s">
        <v>998</v>
      </c>
    </row>
    <row r="42" spans="1:9" ht="17.25">
      <c r="A42" s="230">
        <v>39</v>
      </c>
      <c r="B42" s="756" t="s">
        <v>1000</v>
      </c>
      <c r="C42" s="748" t="s">
        <v>1001</v>
      </c>
      <c r="D42" s="749"/>
      <c r="E42" s="242" t="s">
        <v>1002</v>
      </c>
      <c r="F42" s="242">
        <v>5</v>
      </c>
      <c r="G42" s="237" t="s">
        <v>66</v>
      </c>
      <c r="H42" s="231" t="s">
        <v>1003</v>
      </c>
      <c r="I42" s="250"/>
    </row>
    <row r="43" spans="1:9" ht="17.25">
      <c r="A43" s="230">
        <v>40</v>
      </c>
      <c r="B43" s="757"/>
      <c r="C43" s="750" t="s">
        <v>1004</v>
      </c>
      <c r="D43" s="751"/>
      <c r="E43" s="242" t="s">
        <v>1002</v>
      </c>
      <c r="F43" s="242">
        <v>5</v>
      </c>
      <c r="G43" s="237" t="s">
        <v>66</v>
      </c>
      <c r="H43" s="231" t="s">
        <v>1003</v>
      </c>
      <c r="I43" s="250"/>
    </row>
    <row r="44" spans="1:9" ht="17.25">
      <c r="A44" s="230">
        <v>41</v>
      </c>
      <c r="B44" s="756" t="s">
        <v>1005</v>
      </c>
      <c r="C44" s="750" t="s">
        <v>1006</v>
      </c>
      <c r="D44" s="751"/>
      <c r="E44" s="242" t="s">
        <v>1002</v>
      </c>
      <c r="F44" s="242">
        <v>5</v>
      </c>
      <c r="G44" s="237" t="s">
        <v>66</v>
      </c>
      <c r="H44" s="231" t="s">
        <v>1003</v>
      </c>
      <c r="I44" s="250"/>
    </row>
    <row r="45" spans="1:9" ht="17.25">
      <c r="A45" s="230">
        <v>42</v>
      </c>
      <c r="B45" s="757"/>
      <c r="C45" s="750" t="s">
        <v>1007</v>
      </c>
      <c r="D45" s="751"/>
      <c r="E45" s="242" t="s">
        <v>1002</v>
      </c>
      <c r="F45" s="242">
        <v>5</v>
      </c>
      <c r="G45" s="237" t="s">
        <v>66</v>
      </c>
      <c r="H45" s="231" t="s">
        <v>1003</v>
      </c>
      <c r="I45" s="250"/>
    </row>
    <row r="46" spans="1:9" ht="17.25">
      <c r="A46" s="230">
        <v>43</v>
      </c>
      <c r="B46" s="749" t="s">
        <v>1008</v>
      </c>
      <c r="C46" s="749" t="s">
        <v>1009</v>
      </c>
      <c r="D46" s="749"/>
      <c r="E46" s="242" t="s">
        <v>1010</v>
      </c>
      <c r="F46" s="242">
        <v>6</v>
      </c>
      <c r="G46" s="237" t="s">
        <v>66</v>
      </c>
      <c r="H46" s="231" t="s">
        <v>1003</v>
      </c>
      <c r="I46" s="250"/>
    </row>
    <row r="47" spans="1:9" ht="17.25">
      <c r="A47" s="230">
        <v>44</v>
      </c>
      <c r="B47" s="749"/>
      <c r="C47" s="749" t="s">
        <v>1011</v>
      </c>
      <c r="D47" s="749"/>
      <c r="E47" s="242" t="s">
        <v>1010</v>
      </c>
      <c r="F47" s="242">
        <v>5</v>
      </c>
      <c r="G47" s="237" t="s">
        <v>66</v>
      </c>
      <c r="H47" s="231" t="s">
        <v>1003</v>
      </c>
      <c r="I47" s="250"/>
    </row>
    <row r="48" spans="1:9" ht="17.25">
      <c r="A48" s="230">
        <v>45</v>
      </c>
      <c r="B48" s="758" t="s">
        <v>1012</v>
      </c>
      <c r="C48" s="749" t="s">
        <v>1013</v>
      </c>
      <c r="D48" s="241" t="s">
        <v>1014</v>
      </c>
      <c r="E48" s="759" t="s">
        <v>1010</v>
      </c>
      <c r="F48" s="759">
        <v>1</v>
      </c>
      <c r="G48" s="760" t="s">
        <v>66</v>
      </c>
      <c r="H48" s="665" t="s">
        <v>1003</v>
      </c>
      <c r="I48" s="250"/>
    </row>
    <row r="49" spans="1:9" ht="17.25">
      <c r="A49" s="230">
        <v>46</v>
      </c>
      <c r="B49" s="759"/>
      <c r="C49" s="749"/>
      <c r="D49" s="241" t="s">
        <v>1015</v>
      </c>
      <c r="E49" s="759"/>
      <c r="F49" s="759"/>
      <c r="G49" s="760"/>
      <c r="H49" s="665"/>
      <c r="I49" s="250"/>
    </row>
    <row r="50" spans="1:9" ht="17.25">
      <c r="A50" s="230">
        <v>47</v>
      </c>
      <c r="B50" s="759"/>
      <c r="C50" s="749"/>
      <c r="D50" s="241" t="s">
        <v>1016</v>
      </c>
      <c r="E50" s="759"/>
      <c r="F50" s="759"/>
      <c r="G50" s="760"/>
      <c r="H50" s="665"/>
      <c r="I50" s="250"/>
    </row>
    <row r="51" spans="1:9" ht="17.25">
      <c r="A51" s="230">
        <v>48</v>
      </c>
      <c r="B51" s="759"/>
      <c r="C51" s="749"/>
      <c r="D51" s="242" t="s">
        <v>1017</v>
      </c>
      <c r="E51" s="759"/>
      <c r="F51" s="759"/>
      <c r="G51" s="760"/>
      <c r="H51" s="665"/>
      <c r="I51" s="250"/>
    </row>
    <row r="52" spans="1:9" ht="17.25">
      <c r="A52" s="230">
        <v>49</v>
      </c>
      <c r="B52" s="759"/>
      <c r="C52" s="752" t="s">
        <v>1018</v>
      </c>
      <c r="D52" s="752"/>
      <c r="E52" s="242" t="s">
        <v>1010</v>
      </c>
      <c r="F52" s="242" t="s">
        <v>1019</v>
      </c>
      <c r="G52" s="237" t="s">
        <v>66</v>
      </c>
      <c r="H52" s="231"/>
      <c r="I52" s="250"/>
    </row>
    <row r="53" spans="1:9" ht="17.25">
      <c r="A53" s="243">
        <v>51</v>
      </c>
      <c r="B53" s="753" t="s">
        <v>1020</v>
      </c>
      <c r="C53" s="753"/>
      <c r="D53" s="244"/>
      <c r="E53" s="245" t="s">
        <v>1021</v>
      </c>
      <c r="F53" s="245">
        <v>2</v>
      </c>
      <c r="G53" s="246" t="s">
        <v>66</v>
      </c>
      <c r="H53" s="247" t="s">
        <v>1022</v>
      </c>
      <c r="I53" s="251"/>
    </row>
  </sheetData>
  <mergeCells count="23">
    <mergeCell ref="E48:E51"/>
    <mergeCell ref="F48:F51"/>
    <mergeCell ref="G48:G51"/>
    <mergeCell ref="H48:H51"/>
    <mergeCell ref="A1:I2"/>
    <mergeCell ref="C47:D47"/>
    <mergeCell ref="C52:D52"/>
    <mergeCell ref="B53:C53"/>
    <mergeCell ref="B4:B10"/>
    <mergeCell ref="B11:B17"/>
    <mergeCell ref="B18:B28"/>
    <mergeCell ref="B29:B41"/>
    <mergeCell ref="B42:B43"/>
    <mergeCell ref="B44:B45"/>
    <mergeCell ref="B46:B47"/>
    <mergeCell ref="B48:B52"/>
    <mergeCell ref="C25:C26"/>
    <mergeCell ref="C48:C51"/>
    <mergeCell ref="C42:D42"/>
    <mergeCell ref="C43:D43"/>
    <mergeCell ref="C44:D44"/>
    <mergeCell ref="C45:D45"/>
    <mergeCell ref="C46:D46"/>
  </mergeCells>
  <phoneticPr fontId="133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G63"/>
  <sheetViews>
    <sheetView topLeftCell="A31" workbookViewId="0">
      <selection sqref="A1:G38"/>
    </sheetView>
  </sheetViews>
  <sheetFormatPr defaultColWidth="11.5" defaultRowHeight="12"/>
  <cols>
    <col min="1" max="1" width="20" style="203" customWidth="1"/>
    <col min="2" max="2" width="18.375" style="203" customWidth="1"/>
    <col min="3" max="3" width="69.75" style="203" customWidth="1"/>
    <col min="4" max="4" width="13.75" style="204" customWidth="1"/>
    <col min="5" max="5" width="12.375" style="205" customWidth="1"/>
    <col min="6" max="6" width="10.75" style="206" customWidth="1"/>
    <col min="7" max="7" width="33" style="207" customWidth="1"/>
    <col min="8" max="16384" width="11.5" style="203"/>
  </cols>
  <sheetData>
    <row r="1" spans="1:7" ht="21.95" customHeight="1">
      <c r="A1" s="767" t="s">
        <v>1023</v>
      </c>
      <c r="B1" s="767"/>
      <c r="C1" s="767"/>
      <c r="D1" s="767"/>
      <c r="E1" s="767"/>
      <c r="F1" s="767"/>
      <c r="G1" s="767"/>
    </row>
    <row r="2" spans="1:7" ht="20.100000000000001" customHeight="1">
      <c r="A2" s="768" t="s">
        <v>1488</v>
      </c>
      <c r="B2" s="768"/>
      <c r="C2" s="768"/>
      <c r="D2" s="768"/>
      <c r="E2" s="768"/>
      <c r="F2" s="768"/>
      <c r="G2" s="768"/>
    </row>
    <row r="3" spans="1:7" ht="18">
      <c r="A3" s="769" t="s">
        <v>1024</v>
      </c>
      <c r="B3" s="769" t="s">
        <v>1025</v>
      </c>
      <c r="C3" s="769" t="s">
        <v>1026</v>
      </c>
      <c r="D3" s="769" t="s">
        <v>1027</v>
      </c>
      <c r="E3" s="769"/>
      <c r="F3" s="769"/>
      <c r="G3" s="769"/>
    </row>
    <row r="4" spans="1:7" ht="35.1" customHeight="1">
      <c r="A4" s="769"/>
      <c r="B4" s="769"/>
      <c r="C4" s="769"/>
      <c r="D4" s="208" t="s">
        <v>1028</v>
      </c>
      <c r="E4" s="208" t="s">
        <v>1029</v>
      </c>
      <c r="F4" s="208" t="s">
        <v>1030</v>
      </c>
      <c r="G4" s="208" t="s">
        <v>10</v>
      </c>
    </row>
    <row r="5" spans="1:7" ht="24" customHeight="1">
      <c r="A5" s="962" t="s">
        <v>1490</v>
      </c>
      <c r="B5" s="770"/>
      <c r="C5" s="771"/>
      <c r="D5" s="209"/>
      <c r="E5" s="209"/>
      <c r="F5" s="209"/>
      <c r="G5" s="209"/>
    </row>
    <row r="6" spans="1:7" ht="92.1" customHeight="1">
      <c r="A6" s="210" t="s">
        <v>1031</v>
      </c>
      <c r="B6" s="211" t="s">
        <v>1032</v>
      </c>
      <c r="C6" s="212" t="s">
        <v>1033</v>
      </c>
      <c r="D6" s="213" t="s">
        <v>1034</v>
      </c>
      <c r="E6" s="213" t="s">
        <v>1034</v>
      </c>
      <c r="F6" s="213" t="s">
        <v>1035</v>
      </c>
      <c r="G6" s="213"/>
    </row>
    <row r="7" spans="1:7" ht="24" customHeight="1">
      <c r="A7" s="962" t="s">
        <v>1489</v>
      </c>
      <c r="B7" s="770"/>
      <c r="C7" s="771"/>
      <c r="D7" s="209"/>
      <c r="E7" s="209"/>
      <c r="F7" s="209"/>
      <c r="G7" s="209"/>
    </row>
    <row r="8" spans="1:7" s="202" customFormat="1" ht="261" customHeight="1">
      <c r="A8" s="210" t="s">
        <v>1036</v>
      </c>
      <c r="B8" s="211" t="s">
        <v>1032</v>
      </c>
      <c r="C8" s="214" t="s">
        <v>1037</v>
      </c>
      <c r="D8" s="215"/>
      <c r="E8" s="215"/>
      <c r="F8" s="215"/>
      <c r="G8" s="215"/>
    </row>
    <row r="9" spans="1:7" s="202" customFormat="1" ht="21.95" customHeight="1">
      <c r="A9" s="962" t="s">
        <v>1491</v>
      </c>
      <c r="B9" s="770"/>
      <c r="C9" s="771"/>
      <c r="D9" s="215"/>
      <c r="E9" s="215"/>
      <c r="F9" s="215"/>
      <c r="G9" s="215"/>
    </row>
    <row r="10" spans="1:7" ht="24" customHeight="1">
      <c r="A10" s="772" t="s">
        <v>1038</v>
      </c>
      <c r="B10" s="773"/>
      <c r="C10" s="209"/>
      <c r="D10" s="209"/>
      <c r="E10" s="209"/>
      <c r="F10" s="209"/>
      <c r="G10" s="209"/>
    </row>
    <row r="11" spans="1:7" ht="41.1" customHeight="1">
      <c r="A11" s="216" t="s">
        <v>1039</v>
      </c>
      <c r="B11" s="216" t="s">
        <v>1032</v>
      </c>
      <c r="C11" s="217" t="s">
        <v>1040</v>
      </c>
      <c r="D11" s="218"/>
      <c r="E11" s="217"/>
      <c r="F11" s="219"/>
      <c r="G11" s="219"/>
    </row>
    <row r="12" spans="1:7" ht="240.95" customHeight="1">
      <c r="A12" s="216" t="s">
        <v>1031</v>
      </c>
      <c r="B12" s="216" t="s">
        <v>1032</v>
      </c>
      <c r="C12" s="220" t="s">
        <v>1041</v>
      </c>
      <c r="D12" s="218"/>
      <c r="E12" s="217"/>
      <c r="F12" s="219"/>
      <c r="G12" s="219"/>
    </row>
    <row r="13" spans="1:7" ht="24" customHeight="1">
      <c r="A13" s="772" t="s">
        <v>1042</v>
      </c>
      <c r="B13" s="773"/>
      <c r="C13" s="774"/>
      <c r="D13" s="775"/>
      <c r="E13" s="775"/>
      <c r="F13" s="775"/>
      <c r="G13" s="776"/>
    </row>
    <row r="14" spans="1:7" ht="165.95" customHeight="1">
      <c r="A14" s="221" t="s">
        <v>1043</v>
      </c>
      <c r="B14" s="216" t="s">
        <v>1032</v>
      </c>
      <c r="C14" s="218" t="s">
        <v>1044</v>
      </c>
      <c r="D14" s="222"/>
      <c r="E14" s="217"/>
      <c r="F14" s="223"/>
      <c r="G14" s="219"/>
    </row>
    <row r="15" spans="1:7" ht="171" customHeight="1">
      <c r="A15" s="216" t="s">
        <v>1045</v>
      </c>
      <c r="B15" s="216" t="s">
        <v>1032</v>
      </c>
      <c r="C15" s="218" t="s">
        <v>1046</v>
      </c>
      <c r="D15" s="218"/>
      <c r="E15" s="217"/>
      <c r="F15" s="219"/>
      <c r="G15" s="219"/>
    </row>
    <row r="16" spans="1:7" ht="209.1" customHeight="1">
      <c r="A16" s="216" t="s">
        <v>1047</v>
      </c>
      <c r="B16" s="216" t="s">
        <v>1032</v>
      </c>
      <c r="C16" s="218" t="s">
        <v>1048</v>
      </c>
      <c r="D16" s="218"/>
      <c r="E16" s="217"/>
      <c r="F16" s="219"/>
      <c r="G16" s="219"/>
    </row>
    <row r="17" spans="1:7" ht="194.1" customHeight="1">
      <c r="A17" s="221" t="s">
        <v>1049</v>
      </c>
      <c r="B17" s="216" t="s">
        <v>1032</v>
      </c>
      <c r="C17" s="218" t="s">
        <v>1050</v>
      </c>
      <c r="D17" s="218"/>
      <c r="E17" s="217"/>
      <c r="F17" s="219"/>
      <c r="G17" s="219"/>
    </row>
    <row r="18" spans="1:7" ht="89.1" customHeight="1">
      <c r="A18" s="221" t="s">
        <v>1051</v>
      </c>
      <c r="B18" s="216" t="s">
        <v>1032</v>
      </c>
      <c r="C18" s="218" t="s">
        <v>1052</v>
      </c>
      <c r="D18" s="218"/>
      <c r="E18" s="217"/>
      <c r="F18" s="219"/>
      <c r="G18" s="219"/>
    </row>
    <row r="19" spans="1:7" ht="24" customHeight="1">
      <c r="A19" s="772" t="s">
        <v>1053</v>
      </c>
      <c r="B19" s="773"/>
      <c r="C19" s="774"/>
      <c r="D19" s="775"/>
      <c r="E19" s="775"/>
      <c r="F19" s="775"/>
      <c r="G19" s="776"/>
    </row>
    <row r="20" spans="1:7" ht="96" customHeight="1">
      <c r="A20" s="216" t="s">
        <v>1054</v>
      </c>
      <c r="B20" s="216" t="s">
        <v>1032</v>
      </c>
      <c r="C20" s="218" t="s">
        <v>1055</v>
      </c>
      <c r="D20" s="218"/>
      <c r="E20" s="217"/>
      <c r="F20" s="219"/>
      <c r="G20" s="219"/>
    </row>
    <row r="21" spans="1:7" ht="105" customHeight="1">
      <c r="A21" s="216" t="s">
        <v>1056</v>
      </c>
      <c r="B21" s="216" t="s">
        <v>1032</v>
      </c>
      <c r="C21" s="218" t="s">
        <v>1057</v>
      </c>
      <c r="D21" s="218"/>
      <c r="E21" s="217"/>
      <c r="F21" s="219"/>
      <c r="G21" s="219"/>
    </row>
    <row r="22" spans="1:7" ht="206.1" customHeight="1">
      <c r="A22" s="221" t="s">
        <v>1058</v>
      </c>
      <c r="B22" s="216" t="s">
        <v>1032</v>
      </c>
      <c r="C22" s="218" t="s">
        <v>1059</v>
      </c>
      <c r="D22" s="218"/>
      <c r="E22" s="217"/>
      <c r="F22" s="223"/>
      <c r="G22" s="219"/>
    </row>
    <row r="23" spans="1:7" ht="147.94999999999999" customHeight="1">
      <c r="A23" s="221" t="s">
        <v>1060</v>
      </c>
      <c r="B23" s="216" t="s">
        <v>1032</v>
      </c>
      <c r="C23" s="218" t="s">
        <v>1061</v>
      </c>
      <c r="D23" s="218"/>
      <c r="E23" s="217"/>
      <c r="F23" s="223"/>
      <c r="G23" s="219"/>
    </row>
    <row r="24" spans="1:7" ht="141" customHeight="1">
      <c r="A24" s="221" t="s">
        <v>1062</v>
      </c>
      <c r="B24" s="216" t="s">
        <v>1032</v>
      </c>
      <c r="C24" s="218" t="s">
        <v>1063</v>
      </c>
      <c r="D24" s="218"/>
      <c r="E24" s="217"/>
      <c r="F24" s="223"/>
      <c r="G24" s="219"/>
    </row>
    <row r="25" spans="1:7" ht="65.099999999999994" customHeight="1">
      <c r="A25" s="221" t="s">
        <v>1064</v>
      </c>
      <c r="B25" s="216" t="s">
        <v>1032</v>
      </c>
      <c r="C25" s="218" t="s">
        <v>1065</v>
      </c>
      <c r="D25" s="218"/>
      <c r="E25" s="217"/>
      <c r="F25" s="223"/>
      <c r="G25" s="219"/>
    </row>
    <row r="26" spans="1:7" ht="170.1" customHeight="1">
      <c r="A26" s="221" t="s">
        <v>1066</v>
      </c>
      <c r="B26" s="216" t="s">
        <v>1032</v>
      </c>
      <c r="C26" s="218" t="s">
        <v>1067</v>
      </c>
      <c r="D26" s="218"/>
      <c r="E26" s="217"/>
      <c r="F26" s="223"/>
      <c r="G26" s="218"/>
    </row>
    <row r="27" spans="1:7" ht="51.75">
      <c r="A27" s="221" t="s">
        <v>1068</v>
      </c>
      <c r="B27" s="216" t="s">
        <v>1032</v>
      </c>
      <c r="C27" s="218" t="s">
        <v>1069</v>
      </c>
      <c r="D27" s="218"/>
      <c r="E27" s="217"/>
      <c r="F27" s="223"/>
      <c r="G27" s="218"/>
    </row>
    <row r="28" spans="1:7" ht="74.099999999999994" customHeight="1">
      <c r="A28" s="221" t="s">
        <v>1070</v>
      </c>
      <c r="B28" s="216" t="s">
        <v>1032</v>
      </c>
      <c r="C28" s="218" t="s">
        <v>1071</v>
      </c>
      <c r="D28" s="218"/>
      <c r="E28" s="217"/>
      <c r="F28" s="223"/>
      <c r="G28" s="218"/>
    </row>
    <row r="29" spans="1:7" ht="24" customHeight="1">
      <c r="A29" s="772" t="s">
        <v>1072</v>
      </c>
      <c r="B29" s="773"/>
      <c r="C29" s="774"/>
      <c r="D29" s="775"/>
      <c r="E29" s="775"/>
      <c r="F29" s="775"/>
      <c r="G29" s="776"/>
    </row>
    <row r="30" spans="1:7" ht="89.1" customHeight="1">
      <c r="A30" s="221" t="s">
        <v>1073</v>
      </c>
      <c r="B30" s="216" t="s">
        <v>1032</v>
      </c>
      <c r="C30" s="218" t="s">
        <v>1074</v>
      </c>
      <c r="D30" s="218"/>
      <c r="E30" s="217"/>
      <c r="F30" s="223"/>
      <c r="G30" s="219"/>
    </row>
    <row r="31" spans="1:7" ht="74.099999999999994" customHeight="1">
      <c r="A31" s="221" t="s">
        <v>1075</v>
      </c>
      <c r="B31" s="216" t="s">
        <v>1032</v>
      </c>
      <c r="C31" s="218" t="s">
        <v>1076</v>
      </c>
      <c r="D31" s="218"/>
      <c r="E31" s="217"/>
      <c r="F31" s="223"/>
      <c r="G31" s="219"/>
    </row>
    <row r="32" spans="1:7" ht="69">
      <c r="A32" s="221" t="s">
        <v>1077</v>
      </c>
      <c r="B32" s="216" t="s">
        <v>1032</v>
      </c>
      <c r="C32" s="218" t="s">
        <v>1078</v>
      </c>
      <c r="D32" s="218"/>
      <c r="E32" s="217"/>
      <c r="F32" s="223"/>
      <c r="G32" s="219"/>
    </row>
    <row r="33" spans="1:7" ht="41.1" customHeight="1">
      <c r="A33" s="221" t="s">
        <v>1079</v>
      </c>
      <c r="B33" s="216" t="s">
        <v>1032</v>
      </c>
      <c r="C33" s="218" t="s">
        <v>1080</v>
      </c>
      <c r="D33" s="218"/>
      <c r="E33" s="217"/>
      <c r="F33" s="219"/>
      <c r="G33" s="219"/>
    </row>
    <row r="34" spans="1:7" ht="24" customHeight="1">
      <c r="A34" s="772" t="s">
        <v>1081</v>
      </c>
      <c r="B34" s="773"/>
      <c r="C34" s="774"/>
      <c r="D34" s="775"/>
      <c r="E34" s="775"/>
      <c r="F34" s="775"/>
      <c r="G34" s="776"/>
    </row>
    <row r="35" spans="1:7" ht="159.94999999999999" customHeight="1">
      <c r="A35" s="221" t="s">
        <v>1082</v>
      </c>
      <c r="B35" s="216" t="s">
        <v>1032</v>
      </c>
      <c r="C35" s="218" t="s">
        <v>1083</v>
      </c>
      <c r="D35" s="218"/>
      <c r="E35" s="217"/>
      <c r="F35" s="219"/>
      <c r="G35" s="219"/>
    </row>
    <row r="36" spans="1:7" ht="81.95" customHeight="1">
      <c r="A36" s="221" t="s">
        <v>1084</v>
      </c>
      <c r="B36" s="216" t="s">
        <v>1032</v>
      </c>
      <c r="C36" s="218" t="s">
        <v>1085</v>
      </c>
      <c r="D36" s="218"/>
      <c r="E36" s="217"/>
      <c r="F36" s="219"/>
      <c r="G36" s="219"/>
    </row>
    <row r="37" spans="1:7" ht="93" customHeight="1">
      <c r="A37" s="221" t="s">
        <v>389</v>
      </c>
      <c r="B37" s="216" t="s">
        <v>1032</v>
      </c>
      <c r="C37" s="218" t="s">
        <v>1086</v>
      </c>
      <c r="D37" s="218"/>
      <c r="E37" s="217"/>
      <c r="F37" s="219"/>
      <c r="G37" s="219"/>
    </row>
    <row r="38" spans="1:7" ht="104.1" customHeight="1">
      <c r="A38" s="221" t="s">
        <v>689</v>
      </c>
      <c r="B38" s="216" t="s">
        <v>1032</v>
      </c>
      <c r="C38" s="218" t="s">
        <v>1087</v>
      </c>
      <c r="D38" s="218"/>
      <c r="E38" s="217"/>
      <c r="F38" s="219"/>
      <c r="G38" s="219"/>
    </row>
    <row r="39" spans="1:7" ht="15.75">
      <c r="A39" s="224"/>
      <c r="B39" s="224"/>
      <c r="C39" s="224"/>
      <c r="D39" s="224"/>
      <c r="E39" s="225"/>
      <c r="F39" s="226"/>
      <c r="G39" s="227"/>
    </row>
    <row r="40" spans="1:7" ht="15.75">
      <c r="A40" s="224"/>
      <c r="B40" s="224"/>
      <c r="C40" s="224"/>
      <c r="D40" s="224"/>
      <c r="E40" s="225"/>
      <c r="F40" s="226"/>
      <c r="G40" s="227"/>
    </row>
    <row r="41" spans="1:7" ht="15.75">
      <c r="A41" s="224"/>
      <c r="B41" s="224"/>
      <c r="C41" s="224"/>
      <c r="D41" s="224"/>
      <c r="E41" s="225"/>
      <c r="F41" s="226"/>
      <c r="G41" s="227"/>
    </row>
    <row r="42" spans="1:7" ht="15.75">
      <c r="A42" s="224"/>
      <c r="B42" s="224"/>
      <c r="C42" s="224"/>
      <c r="D42" s="224"/>
      <c r="E42" s="225"/>
      <c r="F42" s="226"/>
      <c r="G42" s="227"/>
    </row>
    <row r="43" spans="1:7" ht="15.75">
      <c r="A43" s="224"/>
      <c r="B43" s="224"/>
      <c r="C43" s="224"/>
      <c r="D43" s="224"/>
      <c r="E43" s="225"/>
      <c r="F43" s="226"/>
      <c r="G43" s="227"/>
    </row>
    <row r="44" spans="1:7" ht="15.75">
      <c r="A44" s="224"/>
      <c r="B44" s="224"/>
      <c r="C44" s="224"/>
      <c r="D44" s="224"/>
      <c r="E44" s="225"/>
      <c r="F44" s="226"/>
      <c r="G44" s="227"/>
    </row>
    <row r="45" spans="1:7" ht="15.75">
      <c r="A45" s="224"/>
      <c r="B45" s="224"/>
      <c r="C45" s="224"/>
      <c r="D45" s="224"/>
      <c r="E45" s="225"/>
      <c r="F45" s="226"/>
      <c r="G45" s="227"/>
    </row>
    <row r="46" spans="1:7" ht="15.75">
      <c r="A46" s="224"/>
      <c r="B46" s="224"/>
      <c r="C46" s="224"/>
      <c r="D46" s="224"/>
      <c r="E46" s="225"/>
      <c r="F46" s="226"/>
      <c r="G46" s="227"/>
    </row>
    <row r="47" spans="1:7" ht="15.75">
      <c r="A47" s="224"/>
      <c r="B47" s="224"/>
      <c r="C47" s="224"/>
      <c r="D47" s="224"/>
      <c r="E47" s="225"/>
      <c r="F47" s="226"/>
      <c r="G47" s="227"/>
    </row>
    <row r="48" spans="1:7" ht="15.75">
      <c r="A48" s="224"/>
      <c r="B48" s="224"/>
      <c r="C48" s="224"/>
      <c r="D48" s="224"/>
      <c r="E48" s="225"/>
      <c r="F48" s="226"/>
      <c r="G48" s="227"/>
    </row>
    <row r="49" spans="1:7" ht="15.75">
      <c r="A49" s="224"/>
      <c r="B49" s="224"/>
      <c r="C49" s="224"/>
      <c r="D49" s="224"/>
      <c r="E49" s="225"/>
      <c r="F49" s="226"/>
      <c r="G49" s="227"/>
    </row>
    <row r="50" spans="1:7" ht="15.75">
      <c r="A50" s="224"/>
      <c r="B50" s="224"/>
      <c r="C50" s="224"/>
      <c r="D50" s="224"/>
      <c r="E50" s="225"/>
      <c r="F50" s="226"/>
      <c r="G50" s="227"/>
    </row>
    <row r="51" spans="1:7" ht="15.75">
      <c r="A51" s="224"/>
      <c r="B51" s="224"/>
      <c r="C51" s="224"/>
      <c r="D51" s="224"/>
      <c r="E51" s="225"/>
      <c r="F51" s="226"/>
      <c r="G51" s="227"/>
    </row>
    <row r="52" spans="1:7" ht="15.75">
      <c r="A52" s="224"/>
      <c r="B52" s="224"/>
      <c r="C52" s="224"/>
      <c r="D52" s="224"/>
      <c r="E52" s="225"/>
      <c r="F52" s="226"/>
      <c r="G52" s="227"/>
    </row>
    <row r="53" spans="1:7" ht="15.75">
      <c r="A53" s="224"/>
      <c r="B53" s="224"/>
      <c r="C53" s="224"/>
      <c r="D53" s="224"/>
      <c r="E53" s="225"/>
      <c r="F53" s="226"/>
      <c r="G53" s="227"/>
    </row>
    <row r="54" spans="1:7" ht="15.75">
      <c r="A54" s="224"/>
      <c r="B54" s="224"/>
      <c r="C54" s="224"/>
      <c r="D54" s="224"/>
      <c r="E54" s="225"/>
      <c r="F54" s="226"/>
      <c r="G54" s="227"/>
    </row>
    <row r="55" spans="1:7" ht="15.75">
      <c r="A55" s="224"/>
      <c r="B55" s="224"/>
      <c r="C55" s="224"/>
      <c r="D55" s="224"/>
      <c r="E55" s="225"/>
      <c r="F55" s="226"/>
      <c r="G55" s="227"/>
    </row>
    <row r="56" spans="1:7" ht="15.75">
      <c r="A56" s="224"/>
      <c r="B56" s="224"/>
      <c r="C56" s="224"/>
      <c r="D56" s="224"/>
      <c r="E56" s="225"/>
      <c r="F56" s="226"/>
      <c r="G56" s="227"/>
    </row>
    <row r="57" spans="1:7" ht="15.75">
      <c r="A57" s="224"/>
      <c r="B57" s="224"/>
      <c r="C57" s="224"/>
      <c r="D57" s="224"/>
      <c r="E57" s="225"/>
      <c r="F57" s="226"/>
      <c r="G57" s="227"/>
    </row>
    <row r="58" spans="1:7" ht="15.75">
      <c r="A58" s="224"/>
      <c r="B58" s="224"/>
      <c r="C58" s="224"/>
      <c r="D58" s="224"/>
      <c r="E58" s="225"/>
      <c r="F58" s="226"/>
      <c r="G58" s="227"/>
    </row>
    <row r="59" spans="1:7" ht="15.75">
      <c r="A59" s="224"/>
      <c r="B59" s="224"/>
      <c r="C59" s="224"/>
      <c r="D59" s="224"/>
      <c r="E59" s="225"/>
      <c r="F59" s="226"/>
      <c r="G59" s="227"/>
    </row>
    <row r="60" spans="1:7" ht="15.75">
      <c r="A60" s="224"/>
      <c r="B60" s="224"/>
      <c r="C60" s="224"/>
      <c r="D60" s="224"/>
      <c r="E60" s="225"/>
      <c r="F60" s="226"/>
      <c r="G60" s="227"/>
    </row>
    <row r="61" spans="1:7" ht="15.75">
      <c r="A61" s="224"/>
      <c r="B61" s="224"/>
      <c r="C61" s="224"/>
      <c r="D61" s="224"/>
      <c r="E61" s="225"/>
      <c r="F61" s="226"/>
      <c r="G61" s="227"/>
    </row>
    <row r="62" spans="1:7" ht="15.75">
      <c r="A62" s="224"/>
      <c r="B62" s="224"/>
      <c r="C62" s="224"/>
      <c r="D62" s="224"/>
      <c r="E62" s="225"/>
      <c r="F62" s="226"/>
      <c r="G62" s="227"/>
    </row>
    <row r="63" spans="1:7" ht="15.75">
      <c r="A63" s="224"/>
      <c r="B63" s="224"/>
      <c r="C63" s="224"/>
      <c r="D63" s="224"/>
      <c r="E63" s="225"/>
      <c r="F63" s="226"/>
      <c r="G63" s="227"/>
    </row>
  </sheetData>
  <mergeCells count="18">
    <mergeCell ref="A29:B29"/>
    <mergeCell ref="C29:G29"/>
    <mergeCell ref="A34:B34"/>
    <mergeCell ref="C34:G34"/>
    <mergeCell ref="A3:A4"/>
    <mergeCell ref="B3:B4"/>
    <mergeCell ref="C3:C4"/>
    <mergeCell ref="A9:C9"/>
    <mergeCell ref="A10:B10"/>
    <mergeCell ref="A13:B13"/>
    <mergeCell ref="C13:G13"/>
    <mergeCell ref="A19:B19"/>
    <mergeCell ref="C19:G19"/>
    <mergeCell ref="A1:G1"/>
    <mergeCell ref="A2:G2"/>
    <mergeCell ref="D3:G3"/>
    <mergeCell ref="A5:C5"/>
    <mergeCell ref="A7:C7"/>
  </mergeCells>
  <phoneticPr fontId="133" type="noConversion"/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BC20"/>
  <sheetViews>
    <sheetView workbookViewId="0">
      <pane ySplit="5" topLeftCell="A6" activePane="bottomLeft" state="frozen"/>
      <selection pane="bottomLeft" sqref="A1:X20"/>
    </sheetView>
  </sheetViews>
  <sheetFormatPr defaultColWidth="9" defaultRowHeight="17.25"/>
  <cols>
    <col min="1" max="6" width="9" style="169"/>
    <col min="7" max="7" width="10.375" style="169" customWidth="1"/>
    <col min="8" max="13" width="9" style="169"/>
    <col min="14" max="14" width="11" style="169" customWidth="1"/>
    <col min="15" max="15" width="13.875" style="169" customWidth="1"/>
    <col min="16" max="16" width="13.5" style="169" customWidth="1"/>
    <col min="17" max="18" width="9" style="169"/>
    <col min="19" max="19" width="13.125" style="169" customWidth="1"/>
    <col min="20" max="20" width="9" style="169"/>
    <col min="21" max="21" width="13.25" style="169" customWidth="1"/>
    <col min="22" max="22" width="9" style="169"/>
    <col min="23" max="23" width="12.75" style="169" customWidth="1"/>
    <col min="24" max="24" width="18.375" style="169" customWidth="1"/>
    <col min="25" max="16384" width="9" style="169"/>
  </cols>
  <sheetData>
    <row r="1" spans="1:55" s="163" customFormat="1" ht="33" customHeight="1">
      <c r="A1" s="777" t="s">
        <v>1088</v>
      </c>
      <c r="B1" s="778"/>
      <c r="C1" s="778"/>
      <c r="D1" s="778"/>
      <c r="E1" s="778"/>
      <c r="F1" s="778"/>
      <c r="G1" s="778"/>
      <c r="H1" s="778"/>
      <c r="I1" s="778"/>
      <c r="J1" s="778"/>
      <c r="K1" s="778"/>
      <c r="L1" s="778"/>
      <c r="M1" s="778"/>
      <c r="N1" s="778"/>
      <c r="O1" s="778"/>
      <c r="P1" s="778"/>
      <c r="Q1" s="778"/>
      <c r="R1" s="778"/>
      <c r="S1" s="778"/>
      <c r="T1" s="778"/>
      <c r="U1" s="778"/>
      <c r="V1" s="778"/>
      <c r="W1" s="778"/>
      <c r="X1" s="779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</row>
    <row r="2" spans="1:55" s="164" customFormat="1" ht="27.95" customHeight="1">
      <c r="A2" s="780" t="s">
        <v>1089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  <c r="L2" s="781"/>
      <c r="M2" s="781"/>
      <c r="N2" s="781"/>
      <c r="O2" s="781"/>
      <c r="P2" s="781"/>
      <c r="Q2" s="781"/>
      <c r="R2" s="781"/>
      <c r="S2" s="781"/>
      <c r="T2" s="781"/>
      <c r="U2" s="781"/>
      <c r="V2" s="781"/>
      <c r="W2" s="781"/>
      <c r="X2" s="782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</row>
    <row r="3" spans="1:55" s="165" customFormat="1" ht="33" customHeight="1">
      <c r="A3" s="170" t="s">
        <v>1090</v>
      </c>
      <c r="B3" s="170"/>
      <c r="C3" s="170"/>
      <c r="D3" s="170"/>
      <c r="E3" s="170"/>
      <c r="F3" s="170"/>
      <c r="G3" s="170"/>
      <c r="H3" s="170"/>
      <c r="I3" s="187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92"/>
      <c r="V3" s="192"/>
      <c r="W3" s="192"/>
      <c r="X3" s="193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</row>
    <row r="4" spans="1:55" s="166" customFormat="1" ht="32.1" customHeight="1">
      <c r="A4" s="792" t="s">
        <v>18</v>
      </c>
      <c r="B4" s="794" t="s">
        <v>696</v>
      </c>
      <c r="C4" s="794" t="s">
        <v>39</v>
      </c>
      <c r="D4" s="794" t="s">
        <v>1091</v>
      </c>
      <c r="E4" s="794" t="s">
        <v>1092</v>
      </c>
      <c r="F4" s="794" t="s">
        <v>698</v>
      </c>
      <c r="G4" s="783" t="s">
        <v>1093</v>
      </c>
      <c r="H4" s="784"/>
      <c r="I4" s="784"/>
      <c r="J4" s="784"/>
      <c r="K4" s="784"/>
      <c r="L4" s="784"/>
      <c r="M4" s="784"/>
      <c r="N4" s="785"/>
      <c r="O4" s="786" t="s">
        <v>1094</v>
      </c>
      <c r="P4" s="787"/>
      <c r="Q4" s="787"/>
      <c r="R4" s="788"/>
      <c r="S4" s="789" t="s">
        <v>1095</v>
      </c>
      <c r="T4" s="790"/>
      <c r="U4" s="790"/>
      <c r="V4" s="790"/>
      <c r="W4" s="791"/>
      <c r="X4" s="796" t="s">
        <v>1096</v>
      </c>
    </row>
    <row r="5" spans="1:55" s="166" customFormat="1" ht="33" customHeight="1">
      <c r="A5" s="793"/>
      <c r="B5" s="795"/>
      <c r="C5" s="795"/>
      <c r="D5" s="795"/>
      <c r="E5" s="795"/>
      <c r="F5" s="795"/>
      <c r="G5" s="171" t="s">
        <v>1097</v>
      </c>
      <c r="H5" s="171" t="s">
        <v>1098</v>
      </c>
      <c r="I5" s="171" t="s">
        <v>1099</v>
      </c>
      <c r="J5" s="171" t="s">
        <v>1100</v>
      </c>
      <c r="K5" s="171" t="s">
        <v>1101</v>
      </c>
      <c r="L5" s="171" t="s">
        <v>1102</v>
      </c>
      <c r="M5" s="171" t="s">
        <v>1103</v>
      </c>
      <c r="N5" s="171" t="s">
        <v>1104</v>
      </c>
      <c r="O5" s="189" t="s">
        <v>1105</v>
      </c>
      <c r="P5" s="189" t="s">
        <v>1106</v>
      </c>
      <c r="Q5" s="189" t="s">
        <v>1107</v>
      </c>
      <c r="R5" s="189" t="s">
        <v>1108</v>
      </c>
      <c r="S5" s="194" t="s">
        <v>1097</v>
      </c>
      <c r="T5" s="194" t="s">
        <v>1099</v>
      </c>
      <c r="U5" s="194" t="s">
        <v>1109</v>
      </c>
      <c r="V5" s="194" t="s">
        <v>1110</v>
      </c>
      <c r="W5" s="194" t="s">
        <v>1111</v>
      </c>
      <c r="X5" s="797"/>
      <c r="Y5" s="200"/>
      <c r="Z5" s="200"/>
      <c r="AA5" s="200"/>
      <c r="AB5" s="200"/>
      <c r="AC5" s="200"/>
      <c r="AD5" s="200"/>
      <c r="AE5" s="200"/>
      <c r="AF5" s="200"/>
      <c r="AG5" s="200"/>
      <c r="AH5" s="200"/>
    </row>
    <row r="6" spans="1:55" s="166" customFormat="1" ht="36" customHeight="1">
      <c r="A6" s="172">
        <v>1</v>
      </c>
      <c r="B6" s="173"/>
      <c r="C6" s="173"/>
      <c r="D6" s="174"/>
      <c r="E6" s="175"/>
      <c r="F6" s="176"/>
      <c r="G6" s="176"/>
      <c r="H6" s="176"/>
      <c r="I6" s="176"/>
      <c r="J6" s="176"/>
      <c r="K6" s="176"/>
      <c r="L6" s="176"/>
      <c r="M6" s="190"/>
      <c r="N6" s="190"/>
      <c r="O6" s="190"/>
      <c r="P6" s="190"/>
      <c r="Q6" s="190"/>
      <c r="R6" s="190"/>
      <c r="S6" s="176"/>
      <c r="T6" s="176"/>
      <c r="U6" s="176"/>
      <c r="V6" s="176"/>
      <c r="W6" s="176"/>
      <c r="X6" s="195"/>
      <c r="Y6" s="200"/>
      <c r="Z6" s="200"/>
      <c r="AA6" s="200"/>
      <c r="AB6" s="200"/>
      <c r="AC6" s="200"/>
      <c r="AD6" s="200"/>
      <c r="AE6" s="200"/>
      <c r="AF6" s="200"/>
      <c r="AG6" s="200"/>
      <c r="AH6" s="200"/>
    </row>
    <row r="7" spans="1:55" s="167" customFormat="1" ht="36" customHeight="1">
      <c r="A7" s="177">
        <v>2</v>
      </c>
      <c r="B7" s="178"/>
      <c r="C7" s="178"/>
      <c r="D7" s="179"/>
      <c r="E7" s="180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96"/>
      <c r="Y7" s="201"/>
      <c r="Z7" s="201"/>
      <c r="AA7" s="201"/>
      <c r="AB7" s="201"/>
      <c r="AC7" s="201"/>
      <c r="AD7" s="201"/>
      <c r="AE7" s="201"/>
      <c r="AF7" s="201"/>
      <c r="AG7" s="201"/>
      <c r="AH7" s="201"/>
    </row>
    <row r="8" spans="1:55" s="167" customFormat="1" ht="36" customHeight="1">
      <c r="A8" s="172">
        <v>3</v>
      </c>
      <c r="B8" s="173"/>
      <c r="C8" s="173"/>
      <c r="D8" s="174"/>
      <c r="E8" s="175"/>
      <c r="F8" s="176"/>
      <c r="G8" s="176"/>
      <c r="H8" s="176"/>
      <c r="I8" s="176"/>
      <c r="J8" s="176"/>
      <c r="K8" s="176"/>
      <c r="L8" s="176"/>
      <c r="M8" s="190"/>
      <c r="N8" s="190"/>
      <c r="O8" s="190"/>
      <c r="P8" s="190"/>
      <c r="Q8" s="190"/>
      <c r="R8" s="190"/>
      <c r="S8" s="176"/>
      <c r="T8" s="176"/>
      <c r="U8" s="176"/>
      <c r="V8" s="176"/>
      <c r="W8" s="176"/>
      <c r="X8" s="195"/>
      <c r="Y8" s="201"/>
      <c r="Z8" s="201"/>
      <c r="AA8" s="201"/>
      <c r="AB8" s="201"/>
      <c r="AC8" s="201"/>
      <c r="AD8" s="201"/>
      <c r="AE8" s="201"/>
      <c r="AF8" s="201"/>
      <c r="AG8" s="201"/>
      <c r="AH8" s="201"/>
    </row>
    <row r="9" spans="1:55" s="167" customFormat="1" ht="36" customHeight="1">
      <c r="A9" s="177">
        <v>4</v>
      </c>
      <c r="B9" s="178"/>
      <c r="C9" s="178"/>
      <c r="D9" s="179"/>
      <c r="E9" s="180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96"/>
    </row>
    <row r="10" spans="1:55" s="167" customFormat="1" ht="36" customHeight="1">
      <c r="A10" s="172">
        <v>5</v>
      </c>
      <c r="B10" s="173"/>
      <c r="C10" s="173"/>
      <c r="D10" s="174"/>
      <c r="E10" s="175"/>
      <c r="F10" s="176"/>
      <c r="G10" s="176"/>
      <c r="H10" s="176"/>
      <c r="I10" s="176"/>
      <c r="J10" s="176"/>
      <c r="K10" s="176"/>
      <c r="L10" s="176"/>
      <c r="M10" s="190"/>
      <c r="N10" s="190"/>
      <c r="O10" s="190"/>
      <c r="P10" s="190"/>
      <c r="Q10" s="190"/>
      <c r="R10" s="190"/>
      <c r="S10" s="176"/>
      <c r="T10" s="176"/>
      <c r="U10" s="176"/>
      <c r="V10" s="176"/>
      <c r="W10" s="176"/>
      <c r="X10" s="195"/>
    </row>
    <row r="11" spans="1:55" s="167" customFormat="1" ht="36" customHeight="1">
      <c r="A11" s="177">
        <v>6</v>
      </c>
      <c r="B11" s="178"/>
      <c r="C11" s="178"/>
      <c r="D11" s="179"/>
      <c r="E11" s="180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96"/>
    </row>
    <row r="12" spans="1:55" s="167" customFormat="1" ht="36" customHeight="1">
      <c r="A12" s="172">
        <v>7</v>
      </c>
      <c r="B12" s="173"/>
      <c r="C12" s="173"/>
      <c r="D12" s="174"/>
      <c r="E12" s="175"/>
      <c r="F12" s="176"/>
      <c r="G12" s="176"/>
      <c r="H12" s="176"/>
      <c r="I12" s="176"/>
      <c r="J12" s="176"/>
      <c r="K12" s="176"/>
      <c r="L12" s="176"/>
      <c r="M12" s="190"/>
      <c r="N12" s="190"/>
      <c r="O12" s="190"/>
      <c r="P12" s="190"/>
      <c r="Q12" s="190"/>
      <c r="R12" s="190"/>
      <c r="S12" s="176"/>
      <c r="T12" s="176"/>
      <c r="U12" s="176"/>
      <c r="V12" s="176"/>
      <c r="W12" s="176"/>
      <c r="X12" s="195"/>
    </row>
    <row r="13" spans="1:55" s="167" customFormat="1" ht="36" customHeight="1">
      <c r="A13" s="177">
        <v>8</v>
      </c>
      <c r="B13" s="178"/>
      <c r="C13" s="178"/>
      <c r="D13" s="179"/>
      <c r="E13" s="180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96"/>
    </row>
    <row r="14" spans="1:55" s="167" customFormat="1" ht="36" customHeight="1">
      <c r="A14" s="172">
        <v>9</v>
      </c>
      <c r="B14" s="173"/>
      <c r="C14" s="173"/>
      <c r="D14" s="174"/>
      <c r="E14" s="175"/>
      <c r="F14" s="176"/>
      <c r="G14" s="176"/>
      <c r="H14" s="176"/>
      <c r="I14" s="176"/>
      <c r="J14" s="176"/>
      <c r="K14" s="176"/>
      <c r="L14" s="176"/>
      <c r="M14" s="190"/>
      <c r="N14" s="190"/>
      <c r="O14" s="190"/>
      <c r="P14" s="190"/>
      <c r="Q14" s="190"/>
      <c r="R14" s="190"/>
      <c r="S14" s="176"/>
      <c r="T14" s="176"/>
      <c r="U14" s="176"/>
      <c r="V14" s="176"/>
      <c r="W14" s="176"/>
      <c r="X14" s="195"/>
    </row>
    <row r="15" spans="1:55" s="167" customFormat="1" ht="36" customHeight="1">
      <c r="A15" s="177">
        <v>10</v>
      </c>
      <c r="B15" s="178"/>
      <c r="C15" s="178"/>
      <c r="D15" s="179"/>
      <c r="E15" s="180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96"/>
    </row>
    <row r="16" spans="1:55" s="167" customFormat="1" ht="36" customHeight="1">
      <c r="A16" s="172">
        <v>11</v>
      </c>
      <c r="B16" s="173"/>
      <c r="C16" s="173"/>
      <c r="D16" s="174"/>
      <c r="E16" s="175"/>
      <c r="F16" s="176"/>
      <c r="G16" s="176"/>
      <c r="H16" s="176"/>
      <c r="I16" s="176"/>
      <c r="J16" s="176"/>
      <c r="K16" s="176"/>
      <c r="L16" s="176"/>
      <c r="M16" s="190"/>
      <c r="N16" s="190"/>
      <c r="O16" s="190"/>
      <c r="P16" s="190"/>
      <c r="Q16" s="190"/>
      <c r="R16" s="190"/>
      <c r="S16" s="176"/>
      <c r="T16" s="176"/>
      <c r="U16" s="176"/>
      <c r="V16" s="176"/>
      <c r="W16" s="176"/>
      <c r="X16" s="195"/>
    </row>
    <row r="17" spans="1:24" s="167" customFormat="1" ht="36" customHeight="1">
      <c r="A17" s="177">
        <v>12</v>
      </c>
      <c r="B17" s="178"/>
      <c r="C17" s="178"/>
      <c r="D17" s="179"/>
      <c r="E17" s="180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96"/>
    </row>
    <row r="18" spans="1:24" s="168" customFormat="1" ht="36" customHeight="1">
      <c r="A18" s="172">
        <v>13</v>
      </c>
      <c r="B18" s="173"/>
      <c r="C18" s="173"/>
      <c r="D18" s="174"/>
      <c r="E18" s="175"/>
      <c r="F18" s="176"/>
      <c r="G18" s="176"/>
      <c r="H18" s="176"/>
      <c r="I18" s="176"/>
      <c r="J18" s="176"/>
      <c r="K18" s="176"/>
      <c r="L18" s="176"/>
      <c r="M18" s="190"/>
      <c r="N18" s="190"/>
      <c r="O18" s="190"/>
      <c r="P18" s="190"/>
      <c r="Q18" s="190"/>
      <c r="R18" s="190"/>
      <c r="S18" s="176"/>
      <c r="T18" s="176"/>
      <c r="U18" s="176"/>
      <c r="V18" s="176"/>
      <c r="W18" s="176"/>
      <c r="X18" s="195"/>
    </row>
    <row r="19" spans="1:24" s="168" customFormat="1" ht="36" customHeight="1">
      <c r="A19" s="177">
        <v>14</v>
      </c>
      <c r="B19" s="178"/>
      <c r="C19" s="178"/>
      <c r="D19" s="179"/>
      <c r="E19" s="180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96"/>
    </row>
    <row r="20" spans="1:24" s="168" customFormat="1" ht="36" customHeight="1">
      <c r="A20" s="182">
        <v>15</v>
      </c>
      <c r="B20" s="183"/>
      <c r="C20" s="183"/>
      <c r="D20" s="184"/>
      <c r="E20" s="185"/>
      <c r="F20" s="186"/>
      <c r="G20" s="186"/>
      <c r="H20" s="186"/>
      <c r="I20" s="186"/>
      <c r="J20" s="186"/>
      <c r="K20" s="186"/>
      <c r="L20" s="186"/>
      <c r="M20" s="191"/>
      <c r="N20" s="191"/>
      <c r="O20" s="191"/>
      <c r="P20" s="191"/>
      <c r="Q20" s="191"/>
      <c r="R20" s="191"/>
      <c r="S20" s="186"/>
      <c r="T20" s="186"/>
      <c r="U20" s="186"/>
      <c r="V20" s="186"/>
      <c r="W20" s="186"/>
      <c r="X20" s="197"/>
    </row>
  </sheetData>
  <mergeCells count="12">
    <mergeCell ref="A1:X1"/>
    <mergeCell ref="A2:X2"/>
    <mergeCell ref="G4:N4"/>
    <mergeCell ref="O4:R4"/>
    <mergeCell ref="S4:W4"/>
    <mergeCell ref="A4:A5"/>
    <mergeCell ref="B4:B5"/>
    <mergeCell ref="C4:C5"/>
    <mergeCell ref="D4:D5"/>
    <mergeCell ref="E4:E5"/>
    <mergeCell ref="F4:F5"/>
    <mergeCell ref="X4:X5"/>
  </mergeCells>
  <phoneticPr fontId="133" type="noConversion"/>
  <conditionalFormatting sqref="A20">
    <cfRule type="cellIs" dxfId="17" priority="1" operator="equal">
      <formula>"未名潮"</formula>
    </cfRule>
  </conditionalFormatting>
  <conditionalFormatting sqref="M20:R20">
    <cfRule type="cellIs" dxfId="16" priority="8" operator="equal">
      <formula>"未名潮"</formula>
    </cfRule>
  </conditionalFormatting>
  <conditionalFormatting sqref="A6:A7">
    <cfRule type="cellIs" dxfId="15" priority="15" operator="equal">
      <formula>"未名潮"</formula>
    </cfRule>
  </conditionalFormatting>
  <conditionalFormatting sqref="A8:A9">
    <cfRule type="cellIs" dxfId="14" priority="7" operator="equal">
      <formula>"未名潮"</formula>
    </cfRule>
  </conditionalFormatting>
  <conditionalFormatting sqref="A10:A11">
    <cfRule type="cellIs" dxfId="13" priority="6" operator="equal">
      <formula>"未名潮"</formula>
    </cfRule>
  </conditionalFormatting>
  <conditionalFormatting sqref="A12:A13">
    <cfRule type="cellIs" dxfId="12" priority="5" operator="equal">
      <formula>"未名潮"</formula>
    </cfRule>
  </conditionalFormatting>
  <conditionalFormatting sqref="A14:A15">
    <cfRule type="cellIs" dxfId="11" priority="4" operator="equal">
      <formula>"未名潮"</formula>
    </cfRule>
  </conditionalFormatting>
  <conditionalFormatting sqref="A16:A17">
    <cfRule type="cellIs" dxfId="10" priority="3" operator="equal">
      <formula>"未名潮"</formula>
    </cfRule>
  </conditionalFormatting>
  <conditionalFormatting sqref="A18:A19">
    <cfRule type="cellIs" dxfId="9" priority="2" operator="equal">
      <formula>"未名潮"</formula>
    </cfRule>
  </conditionalFormatting>
  <conditionalFormatting sqref="M6:R7">
    <cfRule type="cellIs" dxfId="8" priority="16" operator="equal">
      <formula>"未名潮"</formula>
    </cfRule>
  </conditionalFormatting>
  <conditionalFormatting sqref="M8:R9">
    <cfRule type="cellIs" dxfId="7" priority="14" operator="equal">
      <formula>"未名潮"</formula>
    </cfRule>
  </conditionalFormatting>
  <conditionalFormatting sqref="M10:R11">
    <cfRule type="cellIs" dxfId="6" priority="13" operator="equal">
      <formula>"未名潮"</formula>
    </cfRule>
  </conditionalFormatting>
  <conditionalFormatting sqref="M12:R13">
    <cfRule type="cellIs" dxfId="5" priority="12" operator="equal">
      <formula>"未名潮"</formula>
    </cfRule>
  </conditionalFormatting>
  <conditionalFormatting sqref="M14:R15">
    <cfRule type="cellIs" dxfId="4" priority="11" operator="equal">
      <formula>"未名潮"</formula>
    </cfRule>
  </conditionalFormatting>
  <conditionalFormatting sqref="M16:R17">
    <cfRule type="cellIs" dxfId="3" priority="10" operator="equal">
      <formula>"未名潮"</formula>
    </cfRule>
  </conditionalFormatting>
  <conditionalFormatting sqref="M18:R19">
    <cfRule type="cellIs" dxfId="2" priority="9" operator="equal">
      <formula>"未名潮"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</sheetPr>
  <dimension ref="A1:R14"/>
  <sheetViews>
    <sheetView showGridLines="0" workbookViewId="0">
      <selection sqref="A1:R14"/>
    </sheetView>
  </sheetViews>
  <sheetFormatPr defaultColWidth="9" defaultRowHeight="14.25"/>
  <sheetData>
    <row r="1" spans="1:18" ht="38.1" customHeight="1">
      <c r="A1" s="798" t="s">
        <v>1112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798"/>
    </row>
    <row r="2" spans="1:18" s="148" customFormat="1" ht="21.95" customHeight="1">
      <c r="A2" s="799" t="s">
        <v>1113</v>
      </c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  <c r="P2" s="799"/>
      <c r="Q2" s="799"/>
      <c r="R2" s="799"/>
    </row>
    <row r="3" spans="1:18" s="148" customFormat="1" ht="105" customHeight="1">
      <c r="A3" s="800" t="s">
        <v>1114</v>
      </c>
      <c r="B3" s="800"/>
      <c r="C3" s="800"/>
      <c r="D3" s="157"/>
      <c r="E3" s="157"/>
      <c r="F3" s="157"/>
      <c r="G3" s="157"/>
      <c r="H3" s="801" t="s">
        <v>1115</v>
      </c>
      <c r="I3" s="802"/>
      <c r="J3" s="802"/>
      <c r="K3" s="802"/>
      <c r="L3" s="157"/>
      <c r="M3" s="157"/>
      <c r="N3" s="157"/>
      <c r="O3" s="157"/>
      <c r="P3" s="800" t="s">
        <v>1116</v>
      </c>
      <c r="Q3" s="803"/>
      <c r="R3" s="803"/>
    </row>
    <row r="4" spans="1:18" s="148" customFormat="1" ht="30" customHeight="1">
      <c r="A4" s="158" t="s">
        <v>1117</v>
      </c>
      <c r="B4" s="158" t="s">
        <v>1117</v>
      </c>
      <c r="C4" s="809" t="s">
        <v>1118</v>
      </c>
      <c r="D4" s="159" t="s">
        <v>1119</v>
      </c>
      <c r="E4" s="159" t="s">
        <v>1119</v>
      </c>
      <c r="F4" s="159" t="s">
        <v>1119</v>
      </c>
      <c r="G4" s="159" t="s">
        <v>1119</v>
      </c>
      <c r="H4" s="809" t="s">
        <v>1118</v>
      </c>
      <c r="I4" s="159" t="s">
        <v>1119</v>
      </c>
      <c r="J4" s="159" t="s">
        <v>1119</v>
      </c>
      <c r="K4" s="159" t="s">
        <v>1119</v>
      </c>
      <c r="L4" s="159" t="s">
        <v>1119</v>
      </c>
      <c r="M4" s="159" t="s">
        <v>1119</v>
      </c>
      <c r="N4" s="159" t="s">
        <v>1119</v>
      </c>
      <c r="O4" s="159" t="s">
        <v>1119</v>
      </c>
      <c r="P4" s="809" t="s">
        <v>1118</v>
      </c>
      <c r="Q4" s="162" t="s">
        <v>1120</v>
      </c>
      <c r="R4" s="162" t="s">
        <v>1120</v>
      </c>
    </row>
    <row r="5" spans="1:18" s="148" customFormat="1" ht="30" customHeight="1">
      <c r="A5" s="158" t="s">
        <v>1117</v>
      </c>
      <c r="B5" s="158" t="s">
        <v>1117</v>
      </c>
      <c r="C5" s="810"/>
      <c r="D5" s="160" t="s">
        <v>1121</v>
      </c>
      <c r="E5" s="160" t="s">
        <v>1121</v>
      </c>
      <c r="F5" s="160" t="s">
        <v>1121</v>
      </c>
      <c r="G5" s="160" t="s">
        <v>1121</v>
      </c>
      <c r="H5" s="810"/>
      <c r="I5" s="160" t="s">
        <v>1121</v>
      </c>
      <c r="J5" s="160" t="s">
        <v>1121</v>
      </c>
      <c r="K5" s="160" t="s">
        <v>1121</v>
      </c>
      <c r="L5" s="160" t="s">
        <v>1121</v>
      </c>
      <c r="M5" s="160" t="s">
        <v>1121</v>
      </c>
      <c r="N5" s="160" t="s">
        <v>1121</v>
      </c>
      <c r="O5" s="160" t="s">
        <v>1121</v>
      </c>
      <c r="P5" s="810"/>
      <c r="Q5" s="162" t="s">
        <v>1120</v>
      </c>
      <c r="R5" s="162" t="s">
        <v>1120</v>
      </c>
    </row>
    <row r="6" spans="1:18" s="148" customFormat="1" ht="30" customHeight="1">
      <c r="A6" s="158" t="s">
        <v>1117</v>
      </c>
      <c r="B6" s="158" t="s">
        <v>1117</v>
      </c>
      <c r="C6" s="810"/>
      <c r="D6" s="160" t="s">
        <v>1121</v>
      </c>
      <c r="E6" s="160" t="s">
        <v>1121</v>
      </c>
      <c r="F6" s="160" t="s">
        <v>1121</v>
      </c>
      <c r="G6" s="160" t="s">
        <v>1121</v>
      </c>
      <c r="H6" s="810"/>
      <c r="I6" s="160" t="s">
        <v>1121</v>
      </c>
      <c r="J6" s="160" t="s">
        <v>1121</v>
      </c>
      <c r="K6" s="160" t="s">
        <v>1121</v>
      </c>
      <c r="L6" s="160" t="s">
        <v>1121</v>
      </c>
      <c r="M6" s="160" t="s">
        <v>1121</v>
      </c>
      <c r="N6" s="160" t="s">
        <v>1121</v>
      </c>
      <c r="O6" s="160" t="s">
        <v>1121</v>
      </c>
      <c r="P6" s="810"/>
      <c r="Q6" s="162" t="s">
        <v>1120</v>
      </c>
      <c r="R6" s="162" t="s">
        <v>1120</v>
      </c>
    </row>
    <row r="7" spans="1:18" s="148" customFormat="1" ht="30" customHeight="1">
      <c r="A7" s="158" t="s">
        <v>1117</v>
      </c>
      <c r="B7" s="158" t="s">
        <v>1117</v>
      </c>
      <c r="C7" s="810"/>
      <c r="D7" s="161" t="s">
        <v>1122</v>
      </c>
      <c r="E7" s="161" t="s">
        <v>1122</v>
      </c>
      <c r="F7" s="161" t="s">
        <v>1122</v>
      </c>
      <c r="G7" s="161" t="s">
        <v>1122</v>
      </c>
      <c r="H7" s="810"/>
      <c r="I7" s="161" t="s">
        <v>1122</v>
      </c>
      <c r="J7" s="161" t="s">
        <v>1122</v>
      </c>
      <c r="K7" s="161" t="s">
        <v>1122</v>
      </c>
      <c r="L7" s="161" t="s">
        <v>1122</v>
      </c>
      <c r="M7" s="161" t="s">
        <v>1122</v>
      </c>
      <c r="N7" s="161" t="s">
        <v>1122</v>
      </c>
      <c r="O7" s="161" t="s">
        <v>1122</v>
      </c>
      <c r="P7" s="810"/>
      <c r="Q7" s="162" t="s">
        <v>1120</v>
      </c>
      <c r="R7" s="162" t="s">
        <v>1120</v>
      </c>
    </row>
    <row r="8" spans="1:18" s="148" customFormat="1" ht="30" customHeight="1">
      <c r="A8" s="161" t="s">
        <v>1122</v>
      </c>
      <c r="B8" s="161" t="s">
        <v>1122</v>
      </c>
      <c r="C8" s="810"/>
      <c r="D8" s="161" t="s">
        <v>1122</v>
      </c>
      <c r="E8" s="161" t="s">
        <v>1122</v>
      </c>
      <c r="F8" s="161" t="s">
        <v>1122</v>
      </c>
      <c r="G8" s="161" t="s">
        <v>1122</v>
      </c>
      <c r="H8" s="810"/>
      <c r="I8" s="161" t="s">
        <v>1122</v>
      </c>
      <c r="J8" s="161" t="s">
        <v>1122</v>
      </c>
      <c r="K8" s="161" t="s">
        <v>1122</v>
      </c>
      <c r="L8" s="161" t="s">
        <v>1122</v>
      </c>
      <c r="M8" s="161" t="s">
        <v>1122</v>
      </c>
      <c r="N8" s="161" t="s">
        <v>1122</v>
      </c>
      <c r="O8" s="161" t="s">
        <v>1122</v>
      </c>
      <c r="P8" s="810"/>
      <c r="Q8" s="162" t="s">
        <v>1120</v>
      </c>
      <c r="R8" s="162" t="s">
        <v>1120</v>
      </c>
    </row>
    <row r="9" spans="1:18" s="148" customFormat="1" ht="30" customHeight="1">
      <c r="A9" s="161" t="s">
        <v>1122</v>
      </c>
      <c r="B9" s="161" t="s">
        <v>1122</v>
      </c>
      <c r="C9" s="810"/>
      <c r="D9" s="161" t="s">
        <v>1122</v>
      </c>
      <c r="E9" s="161" t="s">
        <v>1122</v>
      </c>
      <c r="F9" s="161" t="s">
        <v>1122</v>
      </c>
      <c r="G9" s="161" t="s">
        <v>1122</v>
      </c>
      <c r="H9" s="810"/>
      <c r="I9" s="804" t="s">
        <v>1123</v>
      </c>
      <c r="J9" s="805"/>
      <c r="K9" s="161" t="s">
        <v>1122</v>
      </c>
      <c r="L9" s="161" t="s">
        <v>1122</v>
      </c>
      <c r="M9" s="161" t="s">
        <v>1122</v>
      </c>
      <c r="N9" s="161" t="s">
        <v>1122</v>
      </c>
      <c r="O9" s="161" t="s">
        <v>1122</v>
      </c>
      <c r="P9" s="810"/>
      <c r="Q9" s="162" t="s">
        <v>1120</v>
      </c>
      <c r="R9" s="162" t="s">
        <v>1120</v>
      </c>
    </row>
    <row r="10" spans="1:18" s="148" customFormat="1" ht="30" customHeight="1">
      <c r="A10" s="161" t="s">
        <v>1122</v>
      </c>
      <c r="B10" s="161" t="s">
        <v>1122</v>
      </c>
      <c r="C10" s="810"/>
      <c r="D10" s="161" t="s">
        <v>1122</v>
      </c>
      <c r="E10" s="161" t="s">
        <v>1122</v>
      </c>
      <c r="F10" s="161" t="s">
        <v>1122</v>
      </c>
      <c r="G10" s="161" t="s">
        <v>1122</v>
      </c>
      <c r="H10" s="810"/>
      <c r="I10" s="161" t="s">
        <v>1122</v>
      </c>
      <c r="J10" s="161" t="s">
        <v>1122</v>
      </c>
      <c r="K10" s="161" t="s">
        <v>1122</v>
      </c>
      <c r="L10" s="161" t="s">
        <v>1122</v>
      </c>
      <c r="M10" s="161" t="s">
        <v>1122</v>
      </c>
      <c r="N10" s="161" t="s">
        <v>1122</v>
      </c>
      <c r="O10" s="161" t="s">
        <v>1122</v>
      </c>
      <c r="P10" s="810"/>
      <c r="Q10" s="162" t="s">
        <v>1120</v>
      </c>
      <c r="R10" s="162" t="s">
        <v>1120</v>
      </c>
    </row>
    <row r="11" spans="1:18" s="148" customFormat="1" ht="30" customHeight="1">
      <c r="A11" s="161" t="s">
        <v>1122</v>
      </c>
      <c r="B11" s="161" t="s">
        <v>1122</v>
      </c>
      <c r="C11" s="810"/>
      <c r="D11" s="161" t="s">
        <v>1122</v>
      </c>
      <c r="E11" s="161" t="s">
        <v>1122</v>
      </c>
      <c r="F11" s="161" t="s">
        <v>1122</v>
      </c>
      <c r="G11" s="161" t="s">
        <v>1122</v>
      </c>
      <c r="H11" s="810"/>
      <c r="I11" s="161" t="s">
        <v>1122</v>
      </c>
      <c r="J11" s="161" t="s">
        <v>1122</v>
      </c>
      <c r="K11" s="161" t="s">
        <v>1122</v>
      </c>
      <c r="L11" s="161" t="s">
        <v>1122</v>
      </c>
      <c r="M11" s="161" t="s">
        <v>1122</v>
      </c>
      <c r="N11" s="161" t="s">
        <v>1122</v>
      </c>
      <c r="O11" s="161" t="s">
        <v>1122</v>
      </c>
      <c r="P11" s="810"/>
      <c r="Q11" s="162" t="s">
        <v>1120</v>
      </c>
      <c r="R11" s="162" t="s">
        <v>1120</v>
      </c>
    </row>
    <row r="12" spans="1:18" s="148" customFormat="1" ht="30" customHeight="1">
      <c r="A12" s="161" t="s">
        <v>1122</v>
      </c>
      <c r="B12" s="161" t="s">
        <v>1122</v>
      </c>
      <c r="C12" s="811"/>
      <c r="D12" s="161" t="s">
        <v>1122</v>
      </c>
      <c r="E12" s="161" t="s">
        <v>1122</v>
      </c>
      <c r="F12" s="161" t="s">
        <v>1122</v>
      </c>
      <c r="G12" s="161" t="s">
        <v>1122</v>
      </c>
      <c r="H12" s="811"/>
      <c r="I12" s="161" t="s">
        <v>1122</v>
      </c>
      <c r="J12" s="161" t="s">
        <v>1122</v>
      </c>
      <c r="K12" s="161" t="s">
        <v>1122</v>
      </c>
      <c r="L12" s="161" t="s">
        <v>1122</v>
      </c>
      <c r="M12" s="161" t="s">
        <v>1122</v>
      </c>
      <c r="N12" s="161" t="s">
        <v>1122</v>
      </c>
      <c r="O12" s="161" t="s">
        <v>1122</v>
      </c>
      <c r="P12" s="811"/>
      <c r="Q12" s="161"/>
      <c r="R12" s="161"/>
    </row>
    <row r="13" spans="1:18" s="148" customFormat="1" ht="60" customHeight="1"/>
    <row r="14" spans="1:18" s="148" customFormat="1" ht="60" customHeight="1">
      <c r="D14" s="806" t="s">
        <v>1124</v>
      </c>
      <c r="E14" s="807"/>
      <c r="F14" s="807"/>
      <c r="G14" s="807"/>
      <c r="H14" s="807"/>
      <c r="I14" s="807"/>
      <c r="J14" s="807"/>
      <c r="K14" s="807"/>
      <c r="L14" s="807"/>
      <c r="M14" s="807"/>
      <c r="N14" s="807"/>
      <c r="O14" s="808"/>
    </row>
  </sheetData>
  <mergeCells count="10">
    <mergeCell ref="I9:J9"/>
    <mergeCell ref="D14:O14"/>
    <mergeCell ref="C4:C12"/>
    <mergeCell ref="H4:H12"/>
    <mergeCell ref="P4:P12"/>
    <mergeCell ref="A1:R1"/>
    <mergeCell ref="A2:R2"/>
    <mergeCell ref="A3:C3"/>
    <mergeCell ref="H3:K3"/>
    <mergeCell ref="P3:R3"/>
  </mergeCells>
  <phoneticPr fontId="133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F29"/>
  <sheetViews>
    <sheetView workbookViewId="0">
      <selection sqref="A1:F29"/>
    </sheetView>
  </sheetViews>
  <sheetFormatPr defaultColWidth="9" defaultRowHeight="14.25"/>
  <cols>
    <col min="1" max="1" width="8.875" customWidth="1"/>
    <col min="2" max="2" width="29.25" customWidth="1"/>
    <col min="3" max="3" width="12.875" customWidth="1"/>
    <col min="4" max="4" width="35" customWidth="1"/>
    <col min="5" max="5" width="13.125" customWidth="1"/>
    <col min="6" max="6" width="36.875" customWidth="1"/>
  </cols>
  <sheetData>
    <row r="1" spans="1:6" s="148" customFormat="1" ht="26.1" customHeight="1">
      <c r="A1" s="812" t="s">
        <v>1125</v>
      </c>
      <c r="B1" s="813"/>
      <c r="C1" s="813"/>
      <c r="D1" s="813"/>
      <c r="E1" s="813"/>
      <c r="F1" s="814"/>
    </row>
    <row r="2" spans="1:6" s="148" customFormat="1" ht="20.100000000000001" customHeight="1">
      <c r="A2" s="149" t="s">
        <v>167</v>
      </c>
      <c r="B2" s="150" t="s">
        <v>1126</v>
      </c>
      <c r="C2" s="151" t="s">
        <v>1127</v>
      </c>
      <c r="D2" s="150"/>
      <c r="E2" s="151" t="s">
        <v>1128</v>
      </c>
      <c r="F2" s="152" t="s">
        <v>1129</v>
      </c>
    </row>
    <row r="3" spans="1:6" s="148" customFormat="1" ht="21" customHeight="1">
      <c r="A3" s="153" t="s">
        <v>629</v>
      </c>
      <c r="B3" s="815"/>
      <c r="C3" s="815"/>
      <c r="D3" s="153" t="s">
        <v>1130</v>
      </c>
      <c r="E3" s="815"/>
      <c r="F3" s="815"/>
    </row>
    <row r="4" spans="1:6" s="148" customFormat="1" ht="21" customHeight="1">
      <c r="A4" s="153" t="s">
        <v>631</v>
      </c>
      <c r="B4" s="815" t="s">
        <v>1131</v>
      </c>
      <c r="C4" s="815"/>
      <c r="D4" s="153" t="s">
        <v>1132</v>
      </c>
      <c r="E4" s="815" t="s">
        <v>1133</v>
      </c>
      <c r="F4" s="815"/>
    </row>
    <row r="5" spans="1:6" s="148" customFormat="1" ht="21" customHeight="1">
      <c r="A5" s="154" t="s">
        <v>18</v>
      </c>
      <c r="B5" s="154" t="s">
        <v>1134</v>
      </c>
      <c r="C5" s="154" t="s">
        <v>18</v>
      </c>
      <c r="D5" s="154" t="s">
        <v>1134</v>
      </c>
      <c r="E5" s="154" t="s">
        <v>18</v>
      </c>
      <c r="F5" s="154" t="s">
        <v>1134</v>
      </c>
    </row>
    <row r="6" spans="1:6" s="148" customFormat="1" ht="21" customHeight="1">
      <c r="A6" s="155">
        <v>1</v>
      </c>
      <c r="B6" s="155" t="s">
        <v>1135</v>
      </c>
      <c r="C6" s="155">
        <v>21</v>
      </c>
      <c r="D6" s="155" t="s">
        <v>1135</v>
      </c>
      <c r="E6" s="155">
        <v>41</v>
      </c>
      <c r="F6" s="155" t="s">
        <v>1135</v>
      </c>
    </row>
    <row r="7" spans="1:6" s="148" customFormat="1" ht="21" customHeight="1">
      <c r="A7" s="156">
        <v>2</v>
      </c>
      <c r="B7" s="156" t="s">
        <v>1135</v>
      </c>
      <c r="C7" s="156">
        <v>22</v>
      </c>
      <c r="D7" s="156" t="s">
        <v>1135</v>
      </c>
      <c r="E7" s="156">
        <v>42</v>
      </c>
      <c r="F7" s="156" t="s">
        <v>1135</v>
      </c>
    </row>
    <row r="8" spans="1:6" s="148" customFormat="1" ht="21" customHeight="1">
      <c r="A8" s="155">
        <v>3</v>
      </c>
      <c r="B8" s="155" t="s">
        <v>1135</v>
      </c>
      <c r="C8" s="155">
        <v>23</v>
      </c>
      <c r="D8" s="155" t="s">
        <v>1135</v>
      </c>
      <c r="E8" s="155">
        <v>43</v>
      </c>
      <c r="F8" s="155" t="s">
        <v>1135</v>
      </c>
    </row>
    <row r="9" spans="1:6" s="148" customFormat="1" ht="21" customHeight="1">
      <c r="A9" s="156">
        <v>4</v>
      </c>
      <c r="B9" s="156" t="s">
        <v>1135</v>
      </c>
      <c r="C9" s="156">
        <v>24</v>
      </c>
      <c r="D9" s="156" t="s">
        <v>1135</v>
      </c>
      <c r="E9" s="156">
        <v>44</v>
      </c>
      <c r="F9" s="156" t="s">
        <v>1135</v>
      </c>
    </row>
    <row r="10" spans="1:6" s="148" customFormat="1" ht="21" customHeight="1">
      <c r="A10" s="155">
        <v>5</v>
      </c>
      <c r="B10" s="155" t="s">
        <v>1135</v>
      </c>
      <c r="C10" s="155">
        <v>25</v>
      </c>
      <c r="D10" s="155" t="s">
        <v>1135</v>
      </c>
      <c r="E10" s="155">
        <v>45</v>
      </c>
      <c r="F10" s="155" t="s">
        <v>1135</v>
      </c>
    </row>
    <row r="11" spans="1:6" s="148" customFormat="1" ht="21" customHeight="1">
      <c r="A11" s="156">
        <v>6</v>
      </c>
      <c r="B11" s="156" t="s">
        <v>1135</v>
      </c>
      <c r="C11" s="156">
        <v>26</v>
      </c>
      <c r="D11" s="156" t="s">
        <v>1135</v>
      </c>
      <c r="E11" s="156">
        <v>46</v>
      </c>
      <c r="F11" s="156" t="s">
        <v>1135</v>
      </c>
    </row>
    <row r="12" spans="1:6" s="148" customFormat="1" ht="21" customHeight="1">
      <c r="A12" s="155">
        <v>7</v>
      </c>
      <c r="B12" s="155" t="s">
        <v>1135</v>
      </c>
      <c r="C12" s="155">
        <v>27</v>
      </c>
      <c r="D12" s="155" t="s">
        <v>1135</v>
      </c>
      <c r="E12" s="155">
        <v>47</v>
      </c>
      <c r="F12" s="155" t="s">
        <v>1135</v>
      </c>
    </row>
    <row r="13" spans="1:6" s="148" customFormat="1" ht="21" customHeight="1">
      <c r="A13" s="156">
        <v>8</v>
      </c>
      <c r="B13" s="156" t="s">
        <v>1135</v>
      </c>
      <c r="C13" s="156">
        <v>28</v>
      </c>
      <c r="D13" s="156" t="s">
        <v>1135</v>
      </c>
      <c r="E13" s="156">
        <v>48</v>
      </c>
      <c r="F13" s="156" t="s">
        <v>1135</v>
      </c>
    </row>
    <row r="14" spans="1:6" s="148" customFormat="1" ht="21" customHeight="1">
      <c r="A14" s="155">
        <v>9</v>
      </c>
      <c r="B14" s="155" t="s">
        <v>1135</v>
      </c>
      <c r="C14" s="155">
        <v>29</v>
      </c>
      <c r="D14" s="155" t="s">
        <v>1135</v>
      </c>
      <c r="E14" s="155">
        <v>49</v>
      </c>
      <c r="F14" s="155" t="s">
        <v>1135</v>
      </c>
    </row>
    <row r="15" spans="1:6" s="148" customFormat="1" ht="21" customHeight="1">
      <c r="A15" s="156">
        <v>10</v>
      </c>
      <c r="B15" s="156" t="s">
        <v>1135</v>
      </c>
      <c r="C15" s="156">
        <v>30</v>
      </c>
      <c r="D15" s="156" t="s">
        <v>1135</v>
      </c>
      <c r="E15" s="156">
        <v>50</v>
      </c>
      <c r="F15" s="156" t="s">
        <v>1135</v>
      </c>
    </row>
    <row r="16" spans="1:6" s="148" customFormat="1" ht="21" customHeight="1">
      <c r="A16" s="155">
        <v>11</v>
      </c>
      <c r="B16" s="155" t="s">
        <v>1135</v>
      </c>
      <c r="C16" s="155">
        <v>31</v>
      </c>
      <c r="D16" s="155" t="s">
        <v>1135</v>
      </c>
      <c r="E16" s="155">
        <v>51</v>
      </c>
      <c r="F16" s="155" t="s">
        <v>1135</v>
      </c>
    </row>
    <row r="17" spans="1:6" s="148" customFormat="1" ht="21" customHeight="1">
      <c r="A17" s="156">
        <v>12</v>
      </c>
      <c r="B17" s="156" t="s">
        <v>1135</v>
      </c>
      <c r="C17" s="156">
        <v>32</v>
      </c>
      <c r="D17" s="156" t="s">
        <v>1135</v>
      </c>
      <c r="E17" s="156">
        <v>52</v>
      </c>
      <c r="F17" s="156" t="s">
        <v>1135</v>
      </c>
    </row>
    <row r="18" spans="1:6" s="148" customFormat="1" ht="21" customHeight="1">
      <c r="A18" s="155">
        <v>13</v>
      </c>
      <c r="B18" s="155" t="s">
        <v>1135</v>
      </c>
      <c r="C18" s="155">
        <v>33</v>
      </c>
      <c r="D18" s="155" t="s">
        <v>1135</v>
      </c>
      <c r="E18" s="155">
        <v>53</v>
      </c>
      <c r="F18" s="155" t="s">
        <v>1135</v>
      </c>
    </row>
    <row r="19" spans="1:6" s="148" customFormat="1" ht="21" customHeight="1">
      <c r="A19" s="156">
        <v>14</v>
      </c>
      <c r="B19" s="156" t="s">
        <v>1135</v>
      </c>
      <c r="C19" s="156">
        <v>34</v>
      </c>
      <c r="D19" s="156" t="s">
        <v>1135</v>
      </c>
      <c r="E19" s="156">
        <v>54</v>
      </c>
      <c r="F19" s="156" t="s">
        <v>1135</v>
      </c>
    </row>
    <row r="20" spans="1:6" s="148" customFormat="1" ht="21" customHeight="1">
      <c r="A20" s="155">
        <v>15</v>
      </c>
      <c r="B20" s="155" t="s">
        <v>1135</v>
      </c>
      <c r="C20" s="155">
        <v>35</v>
      </c>
      <c r="D20" s="155" t="s">
        <v>1135</v>
      </c>
      <c r="E20" s="155">
        <v>55</v>
      </c>
      <c r="F20" s="155" t="s">
        <v>1135</v>
      </c>
    </row>
    <row r="21" spans="1:6" s="148" customFormat="1" ht="21" customHeight="1">
      <c r="A21" s="156">
        <v>16</v>
      </c>
      <c r="B21" s="156" t="s">
        <v>1135</v>
      </c>
      <c r="C21" s="156">
        <v>36</v>
      </c>
      <c r="D21" s="156" t="s">
        <v>1135</v>
      </c>
      <c r="E21" s="156">
        <v>56</v>
      </c>
      <c r="F21" s="156" t="s">
        <v>1135</v>
      </c>
    </row>
    <row r="22" spans="1:6" s="148" customFormat="1" ht="21" customHeight="1">
      <c r="A22" s="155">
        <v>17</v>
      </c>
      <c r="B22" s="155" t="s">
        <v>1135</v>
      </c>
      <c r="C22" s="155">
        <v>37</v>
      </c>
      <c r="D22" s="155" t="s">
        <v>1135</v>
      </c>
      <c r="E22" s="155">
        <v>57</v>
      </c>
      <c r="F22" s="155" t="s">
        <v>1135</v>
      </c>
    </row>
    <row r="23" spans="1:6" s="148" customFormat="1" ht="21" customHeight="1">
      <c r="A23" s="156">
        <v>18</v>
      </c>
      <c r="B23" s="156" t="s">
        <v>1135</v>
      </c>
      <c r="C23" s="156">
        <v>38</v>
      </c>
      <c r="D23" s="156" t="s">
        <v>1135</v>
      </c>
      <c r="E23" s="156">
        <v>58</v>
      </c>
      <c r="F23" s="156" t="s">
        <v>1135</v>
      </c>
    </row>
    <row r="24" spans="1:6" s="148" customFormat="1" ht="21" customHeight="1">
      <c r="A24" s="155">
        <v>19</v>
      </c>
      <c r="B24" s="155" t="s">
        <v>1135</v>
      </c>
      <c r="C24" s="155">
        <v>39</v>
      </c>
      <c r="D24" s="155" t="s">
        <v>1135</v>
      </c>
      <c r="E24" s="155">
        <v>59</v>
      </c>
      <c r="F24" s="155" t="s">
        <v>1135</v>
      </c>
    </row>
    <row r="25" spans="1:6" s="148" customFormat="1" ht="21" customHeight="1">
      <c r="A25" s="156">
        <v>20</v>
      </c>
      <c r="B25" s="156" t="s">
        <v>1135</v>
      </c>
      <c r="C25" s="156">
        <v>40</v>
      </c>
      <c r="D25" s="156" t="s">
        <v>1135</v>
      </c>
      <c r="E25" s="156">
        <v>60</v>
      </c>
      <c r="F25" s="156" t="s">
        <v>1135</v>
      </c>
    </row>
    <row r="26" spans="1:6" s="148" customFormat="1" ht="21" customHeight="1">
      <c r="A26" s="156" t="s">
        <v>1136</v>
      </c>
      <c r="B26" s="816"/>
      <c r="C26" s="817"/>
      <c r="D26" s="817"/>
      <c r="E26" s="817"/>
      <c r="F26" s="818"/>
    </row>
    <row r="27" spans="1:6" s="148" customFormat="1" ht="21" customHeight="1">
      <c r="A27" s="155">
        <v>70</v>
      </c>
      <c r="B27" s="819"/>
      <c r="C27" s="820"/>
      <c r="D27" s="820"/>
      <c r="E27" s="820"/>
      <c r="F27" s="821"/>
    </row>
    <row r="28" spans="1:6" s="148" customFormat="1" ht="21" customHeight="1">
      <c r="A28" s="156" t="s">
        <v>1137</v>
      </c>
      <c r="B28" s="819"/>
      <c r="C28" s="820"/>
      <c r="D28" s="820"/>
      <c r="E28" s="820"/>
      <c r="F28" s="821"/>
    </row>
    <row r="29" spans="1:6" s="148" customFormat="1" ht="21" customHeight="1">
      <c r="A29" s="155">
        <v>60</v>
      </c>
      <c r="B29" s="822"/>
      <c r="C29" s="823"/>
      <c r="D29" s="823"/>
      <c r="E29" s="823"/>
      <c r="F29" s="824"/>
    </row>
  </sheetData>
  <mergeCells count="6">
    <mergeCell ref="B26:F29"/>
    <mergeCell ref="A1:F1"/>
    <mergeCell ref="B3:C3"/>
    <mergeCell ref="E3:F3"/>
    <mergeCell ref="B4:C4"/>
    <mergeCell ref="E4:F4"/>
  </mergeCells>
  <phoneticPr fontId="133" type="noConversion"/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0.59999389629810485"/>
    <pageSetUpPr fitToPage="1"/>
  </sheetPr>
  <dimension ref="A1:H80"/>
  <sheetViews>
    <sheetView showGridLines="0" workbookViewId="0">
      <selection sqref="A1:F76"/>
    </sheetView>
  </sheetViews>
  <sheetFormatPr defaultColWidth="8.875" defaultRowHeight="14.25"/>
  <cols>
    <col min="1" max="1" width="16.125" customWidth="1"/>
    <col min="2" max="2" width="24.375" customWidth="1"/>
    <col min="3" max="3" width="38.75" customWidth="1"/>
    <col min="4" max="4" width="17.625" customWidth="1"/>
    <col min="5" max="5" width="21.875" customWidth="1"/>
    <col min="6" max="6" width="33.5" customWidth="1"/>
    <col min="7" max="7" width="21.5" style="118" customWidth="1"/>
    <col min="8" max="8" width="20.375" style="118" customWidth="1"/>
  </cols>
  <sheetData>
    <row r="1" spans="1:8" ht="29.25">
      <c r="A1" s="825" t="s">
        <v>1138</v>
      </c>
      <c r="B1" s="825"/>
      <c r="C1" s="825"/>
      <c r="D1" s="825"/>
      <c r="E1" s="825"/>
      <c r="F1" s="825"/>
    </row>
    <row r="2" spans="1:8" ht="18">
      <c r="A2" s="826" t="s">
        <v>1139</v>
      </c>
      <c r="B2" s="826"/>
      <c r="C2" s="826"/>
      <c r="D2" s="826"/>
      <c r="E2" s="826"/>
      <c r="F2" s="826"/>
    </row>
    <row r="3" spans="1:8" ht="23.1" customHeight="1">
      <c r="A3" s="119" t="s">
        <v>749</v>
      </c>
      <c r="B3" s="827" t="s">
        <v>1140</v>
      </c>
      <c r="C3" s="827"/>
      <c r="D3" s="119" t="s">
        <v>40</v>
      </c>
      <c r="E3" s="120" t="s">
        <v>39</v>
      </c>
      <c r="F3" s="121" t="s">
        <v>1141</v>
      </c>
      <c r="G3" s="122"/>
      <c r="H3" s="122"/>
    </row>
    <row r="4" spans="1:8" s="114" customFormat="1" ht="17.100000000000001" customHeight="1">
      <c r="A4" s="856" t="s">
        <v>706</v>
      </c>
      <c r="B4" s="828" t="s">
        <v>1142</v>
      </c>
      <c r="C4" s="828"/>
      <c r="D4" s="828"/>
      <c r="E4" s="828"/>
      <c r="F4" s="828"/>
      <c r="G4" s="123"/>
      <c r="H4" s="123"/>
    </row>
    <row r="5" spans="1:8" s="115" customFormat="1" ht="17.100000000000001" customHeight="1">
      <c r="A5" s="856"/>
      <c r="B5" s="829" t="s">
        <v>1143</v>
      </c>
      <c r="C5" s="829"/>
      <c r="D5" s="124">
        <v>108</v>
      </c>
      <c r="E5" s="40" t="s">
        <v>1144</v>
      </c>
      <c r="F5" s="125"/>
      <c r="G5" s="126"/>
      <c r="H5" s="126"/>
    </row>
    <row r="6" spans="1:8" s="114" customFormat="1" ht="17.100000000000001" customHeight="1">
      <c r="A6" s="856"/>
      <c r="B6" s="829" t="s">
        <v>1145</v>
      </c>
      <c r="C6" s="829"/>
      <c r="D6" s="127">
        <v>7</v>
      </c>
      <c r="E6" s="127" t="s">
        <v>49</v>
      </c>
      <c r="F6" s="125"/>
      <c r="G6" s="128"/>
      <c r="H6" s="123"/>
    </row>
    <row r="7" spans="1:8" s="114" customFormat="1" ht="17.100000000000001" customHeight="1">
      <c r="A7" s="856"/>
      <c r="B7" s="829" t="s">
        <v>1146</v>
      </c>
      <c r="C7" s="829"/>
      <c r="D7" s="127">
        <v>4</v>
      </c>
      <c r="E7" s="127" t="s">
        <v>58</v>
      </c>
      <c r="F7" s="125"/>
      <c r="G7" s="123"/>
      <c r="H7" s="123"/>
    </row>
    <row r="8" spans="1:8" s="114" customFormat="1" ht="17.100000000000001" customHeight="1">
      <c r="A8" s="856"/>
      <c r="B8" s="829" t="s">
        <v>1147</v>
      </c>
      <c r="C8" s="829"/>
      <c r="D8" s="127">
        <v>1</v>
      </c>
      <c r="E8" s="127" t="s">
        <v>58</v>
      </c>
      <c r="F8" s="125"/>
      <c r="G8" s="123"/>
      <c r="H8" s="123"/>
    </row>
    <row r="9" spans="1:8" s="114" customFormat="1" ht="17.100000000000001" customHeight="1">
      <c r="A9" s="856"/>
      <c r="B9" s="829" t="s">
        <v>1148</v>
      </c>
      <c r="C9" s="829"/>
      <c r="D9" s="127">
        <v>1</v>
      </c>
      <c r="E9" s="127" t="s">
        <v>58</v>
      </c>
      <c r="F9" s="125"/>
      <c r="G9" s="123"/>
      <c r="H9" s="123"/>
    </row>
    <row r="10" spans="1:8" s="116" customFormat="1" ht="17.100000000000001" customHeight="1">
      <c r="A10" s="856"/>
      <c r="B10" s="829" t="s">
        <v>1149</v>
      </c>
      <c r="C10" s="829"/>
      <c r="D10" s="127">
        <v>2</v>
      </c>
      <c r="E10" s="127" t="s">
        <v>58</v>
      </c>
      <c r="F10" s="125"/>
      <c r="G10" s="129"/>
      <c r="H10" s="129"/>
    </row>
    <row r="11" spans="1:8" s="116" customFormat="1" ht="17.25">
      <c r="A11" s="856"/>
      <c r="B11" s="829" t="s">
        <v>1150</v>
      </c>
      <c r="C11" s="829"/>
      <c r="D11" s="127">
        <v>6</v>
      </c>
      <c r="E11" s="127" t="s">
        <v>1118</v>
      </c>
      <c r="F11" s="125"/>
      <c r="G11" s="129"/>
      <c r="H11" s="129"/>
    </row>
    <row r="12" spans="1:8" s="114" customFormat="1" ht="17.25">
      <c r="A12" s="856"/>
      <c r="B12" s="830" t="s">
        <v>1151</v>
      </c>
      <c r="C12" s="831"/>
      <c r="D12" s="127">
        <v>2</v>
      </c>
      <c r="E12" s="127" t="s">
        <v>58</v>
      </c>
      <c r="F12" s="125"/>
      <c r="G12" s="123"/>
      <c r="H12" s="123"/>
    </row>
    <row r="13" spans="1:8" s="116" customFormat="1" ht="17.100000000000001" customHeight="1">
      <c r="A13" s="856"/>
      <c r="B13" s="829" t="s">
        <v>1152</v>
      </c>
      <c r="C13" s="829"/>
      <c r="D13" s="127">
        <v>5</v>
      </c>
      <c r="E13" s="127" t="s">
        <v>58</v>
      </c>
      <c r="F13" s="125"/>
      <c r="G13" s="129"/>
      <c r="H13" s="129"/>
    </row>
    <row r="14" spans="1:8" s="116" customFormat="1" ht="17.25">
      <c r="A14" s="856"/>
      <c r="B14" s="829" t="s">
        <v>1153</v>
      </c>
      <c r="C14" s="829"/>
      <c r="D14" s="127">
        <v>2</v>
      </c>
      <c r="E14" s="127" t="s">
        <v>58</v>
      </c>
      <c r="F14" s="125"/>
      <c r="G14" s="129"/>
      <c r="H14" s="129"/>
    </row>
    <row r="15" spans="1:8" s="116" customFormat="1" ht="17.100000000000001" customHeight="1">
      <c r="A15" s="856"/>
      <c r="B15" s="829" t="s">
        <v>1154</v>
      </c>
      <c r="C15" s="829"/>
      <c r="D15" s="127">
        <v>2</v>
      </c>
      <c r="E15" s="127" t="s">
        <v>49</v>
      </c>
      <c r="F15" s="125"/>
      <c r="G15" s="129"/>
      <c r="H15" s="129"/>
    </row>
    <row r="16" spans="1:8" s="114" customFormat="1" ht="17.25">
      <c r="A16" s="856"/>
      <c r="B16" s="832" t="s">
        <v>1155</v>
      </c>
      <c r="C16" s="832"/>
      <c r="D16" s="127">
        <v>1</v>
      </c>
      <c r="E16" s="127" t="s">
        <v>1156</v>
      </c>
      <c r="F16" s="125"/>
      <c r="G16" s="123"/>
      <c r="H16" s="123"/>
    </row>
    <row r="17" spans="1:8" s="114" customFormat="1" ht="18">
      <c r="A17" s="856"/>
      <c r="B17" s="833" t="s">
        <v>1157</v>
      </c>
      <c r="C17" s="833"/>
      <c r="D17" s="833"/>
      <c r="E17" s="833"/>
      <c r="F17" s="833"/>
      <c r="G17" s="123"/>
      <c r="H17" s="123"/>
    </row>
    <row r="18" spans="1:8" s="116" customFormat="1" ht="17.25">
      <c r="A18" s="856"/>
      <c r="B18" s="834" t="s">
        <v>1158</v>
      </c>
      <c r="C18" s="834"/>
      <c r="D18" s="130">
        <v>12</v>
      </c>
      <c r="E18" s="130" t="s">
        <v>152</v>
      </c>
      <c r="F18" s="131"/>
      <c r="G18" s="129"/>
      <c r="H18" s="129"/>
    </row>
    <row r="19" spans="1:8" s="116" customFormat="1" ht="17.100000000000001" customHeight="1">
      <c r="A19" s="856"/>
      <c r="B19" s="834" t="s">
        <v>1159</v>
      </c>
      <c r="C19" s="834"/>
      <c r="D19" s="130">
        <v>4</v>
      </c>
      <c r="E19" s="130" t="s">
        <v>152</v>
      </c>
      <c r="F19" s="131"/>
      <c r="G19" s="129"/>
      <c r="H19" s="129"/>
    </row>
    <row r="20" spans="1:8" s="116" customFormat="1" ht="17.100000000000001" customHeight="1">
      <c r="A20" s="856"/>
      <c r="B20" s="834" t="s">
        <v>1160</v>
      </c>
      <c r="C20" s="834"/>
      <c r="D20" s="130">
        <v>4</v>
      </c>
      <c r="E20" s="130" t="s">
        <v>152</v>
      </c>
      <c r="F20" s="131"/>
      <c r="G20" s="129"/>
      <c r="H20" s="129"/>
    </row>
    <row r="21" spans="1:8" s="116" customFormat="1" ht="17.25">
      <c r="A21" s="856"/>
      <c r="B21" s="834" t="s">
        <v>1161</v>
      </c>
      <c r="C21" s="834"/>
      <c r="D21" s="130">
        <v>4</v>
      </c>
      <c r="E21" s="130" t="s">
        <v>152</v>
      </c>
      <c r="F21" s="131"/>
      <c r="G21" s="129"/>
      <c r="H21" s="129"/>
    </row>
    <row r="22" spans="1:8" s="116" customFormat="1" ht="17.25">
      <c r="A22" s="856"/>
      <c r="B22" s="834" t="s">
        <v>1162</v>
      </c>
      <c r="C22" s="834"/>
      <c r="D22" s="130">
        <v>12</v>
      </c>
      <c r="E22" s="130" t="s">
        <v>58</v>
      </c>
      <c r="F22" s="131"/>
      <c r="G22" s="129"/>
      <c r="H22" s="129"/>
    </row>
    <row r="23" spans="1:8" s="116" customFormat="1" ht="17.100000000000001" customHeight="1">
      <c r="A23" s="856"/>
      <c r="B23" s="834" t="s">
        <v>1163</v>
      </c>
      <c r="C23" s="834"/>
      <c r="D23" s="130">
        <v>2</v>
      </c>
      <c r="E23" s="130" t="s">
        <v>58</v>
      </c>
      <c r="F23" s="131"/>
      <c r="G23" s="129"/>
      <c r="H23" s="129"/>
    </row>
    <row r="24" spans="1:8" s="116" customFormat="1" ht="17.25">
      <c r="A24" s="856"/>
      <c r="B24" s="835" t="s">
        <v>1164</v>
      </c>
      <c r="C24" s="835"/>
      <c r="D24" s="127">
        <v>1</v>
      </c>
      <c r="E24" s="127" t="s">
        <v>58</v>
      </c>
      <c r="F24" s="125"/>
      <c r="G24" s="129"/>
      <c r="H24" s="129"/>
    </row>
    <row r="25" spans="1:8" s="116" customFormat="1" ht="17.100000000000001" customHeight="1">
      <c r="A25" s="856"/>
      <c r="B25" s="835" t="s">
        <v>1165</v>
      </c>
      <c r="C25" s="835"/>
      <c r="D25" s="127">
        <v>2</v>
      </c>
      <c r="E25" s="127" t="s">
        <v>66</v>
      </c>
      <c r="F25" s="125"/>
      <c r="G25" s="129"/>
      <c r="H25" s="129"/>
    </row>
    <row r="26" spans="1:8" s="116" customFormat="1" ht="17.100000000000001" customHeight="1">
      <c r="A26" s="856"/>
      <c r="B26" s="836" t="s">
        <v>1166</v>
      </c>
      <c r="C26" s="836"/>
      <c r="D26" s="132">
        <v>10</v>
      </c>
      <c r="E26" s="132" t="s">
        <v>152</v>
      </c>
      <c r="F26" s="125"/>
      <c r="G26" s="129"/>
      <c r="H26" s="129"/>
    </row>
    <row r="27" spans="1:8" s="116" customFormat="1" ht="17.100000000000001" customHeight="1">
      <c r="A27" s="856"/>
      <c r="B27" s="837" t="s">
        <v>1167</v>
      </c>
      <c r="C27" s="838"/>
      <c r="D27" s="132">
        <v>5</v>
      </c>
      <c r="E27" s="132" t="s">
        <v>66</v>
      </c>
      <c r="F27" s="125"/>
      <c r="G27" s="129"/>
      <c r="H27" s="129"/>
    </row>
    <row r="28" spans="1:8" s="116" customFormat="1" ht="17.100000000000001" customHeight="1">
      <c r="A28" s="856"/>
      <c r="B28" s="835" t="s">
        <v>1168</v>
      </c>
      <c r="C28" s="835"/>
      <c r="D28" s="127">
        <v>2</v>
      </c>
      <c r="E28" s="127" t="s">
        <v>58</v>
      </c>
      <c r="F28" s="125"/>
      <c r="G28" s="129"/>
      <c r="H28" s="129"/>
    </row>
    <row r="29" spans="1:8" s="114" customFormat="1" ht="17.100000000000001" customHeight="1">
      <c r="A29" s="856"/>
      <c r="B29" s="835" t="s">
        <v>1169</v>
      </c>
      <c r="C29" s="835"/>
      <c r="D29" s="127">
        <v>1</v>
      </c>
      <c r="E29" s="127" t="s">
        <v>58</v>
      </c>
      <c r="F29" s="125"/>
      <c r="G29" s="123"/>
      <c r="H29" s="123"/>
    </row>
    <row r="30" spans="1:8" s="114" customFormat="1" ht="17.25">
      <c r="A30" s="856"/>
      <c r="B30" s="835" t="s">
        <v>1170</v>
      </c>
      <c r="C30" s="835"/>
      <c r="D30" s="127">
        <v>1</v>
      </c>
      <c r="E30" s="127" t="s">
        <v>1156</v>
      </c>
      <c r="F30" s="125"/>
      <c r="G30" s="123"/>
      <c r="H30" s="123"/>
    </row>
    <row r="31" spans="1:8" s="114" customFormat="1" ht="18">
      <c r="A31" s="856"/>
      <c r="B31" s="833" t="s">
        <v>1171</v>
      </c>
      <c r="C31" s="833"/>
      <c r="D31" s="833"/>
      <c r="E31" s="833"/>
      <c r="F31" s="833"/>
      <c r="G31" s="123"/>
      <c r="H31" s="123"/>
    </row>
    <row r="32" spans="1:8" s="116" customFormat="1" ht="18.95" customHeight="1">
      <c r="A32" s="856"/>
      <c r="B32" s="839" t="s">
        <v>1172</v>
      </c>
      <c r="C32" s="840"/>
      <c r="D32" s="133">
        <v>10</v>
      </c>
      <c r="E32" s="127" t="s">
        <v>152</v>
      </c>
      <c r="F32" s="125"/>
      <c r="G32" s="129"/>
      <c r="H32" s="129"/>
    </row>
    <row r="33" spans="1:8" s="116" customFormat="1" ht="17.100000000000001" customHeight="1">
      <c r="A33" s="856"/>
      <c r="B33" s="839" t="s">
        <v>1173</v>
      </c>
      <c r="C33" s="840"/>
      <c r="D33" s="133">
        <v>6</v>
      </c>
      <c r="E33" s="127" t="s">
        <v>58</v>
      </c>
      <c r="F33" s="125"/>
      <c r="G33" s="129"/>
      <c r="H33" s="129"/>
    </row>
    <row r="34" spans="1:8" s="116" customFormat="1" ht="17.100000000000001" customHeight="1">
      <c r="A34" s="856"/>
      <c r="B34" s="841" t="s">
        <v>1174</v>
      </c>
      <c r="C34" s="841"/>
      <c r="D34" s="133">
        <v>18</v>
      </c>
      <c r="E34" s="127" t="s">
        <v>58</v>
      </c>
      <c r="F34" s="125"/>
      <c r="G34" s="129"/>
      <c r="H34" s="129"/>
    </row>
    <row r="35" spans="1:8" s="116" customFormat="1" ht="17.100000000000001" customHeight="1">
      <c r="A35" s="856"/>
      <c r="B35" s="842" t="s">
        <v>1175</v>
      </c>
      <c r="C35" s="843"/>
      <c r="D35" s="133">
        <v>32</v>
      </c>
      <c r="E35" s="130" t="s">
        <v>152</v>
      </c>
      <c r="F35" s="131"/>
      <c r="G35" s="129"/>
      <c r="H35" s="129"/>
    </row>
    <row r="36" spans="1:8" s="116" customFormat="1" ht="17.100000000000001" customHeight="1">
      <c r="A36" s="856"/>
      <c r="B36" s="841" t="s">
        <v>1176</v>
      </c>
      <c r="C36" s="841"/>
      <c r="D36" s="133">
        <v>1</v>
      </c>
      <c r="E36" s="127" t="s">
        <v>58</v>
      </c>
      <c r="F36" s="125"/>
      <c r="G36" s="129"/>
      <c r="H36" s="129"/>
    </row>
    <row r="37" spans="1:8" s="116" customFormat="1" ht="17.100000000000001" customHeight="1">
      <c r="A37" s="856"/>
      <c r="B37" s="841" t="s">
        <v>1177</v>
      </c>
      <c r="C37" s="841"/>
      <c r="D37" s="133">
        <v>1</v>
      </c>
      <c r="E37" s="127" t="s">
        <v>58</v>
      </c>
      <c r="F37" s="125"/>
      <c r="G37" s="129"/>
      <c r="H37" s="129"/>
    </row>
    <row r="38" spans="1:8" s="116" customFormat="1" ht="17.100000000000001" customHeight="1">
      <c r="A38" s="856"/>
      <c r="B38" s="841" t="s">
        <v>1178</v>
      </c>
      <c r="C38" s="841"/>
      <c r="D38" s="133">
        <v>2</v>
      </c>
      <c r="E38" s="127" t="s">
        <v>58</v>
      </c>
      <c r="F38" s="125"/>
      <c r="G38" s="129"/>
      <c r="H38" s="129"/>
    </row>
    <row r="39" spans="1:8" s="116" customFormat="1" ht="17.100000000000001" customHeight="1">
      <c r="A39" s="856"/>
      <c r="B39" s="841" t="s">
        <v>1179</v>
      </c>
      <c r="C39" s="841"/>
      <c r="D39" s="133">
        <v>100</v>
      </c>
      <c r="E39" s="127" t="s">
        <v>63</v>
      </c>
      <c r="F39" s="125"/>
      <c r="G39" s="129"/>
      <c r="H39" s="129"/>
    </row>
    <row r="40" spans="1:8" s="114" customFormat="1" ht="17.100000000000001" customHeight="1">
      <c r="A40" s="856"/>
      <c r="B40" s="841" t="s">
        <v>1180</v>
      </c>
      <c r="C40" s="841"/>
      <c r="D40" s="133">
        <v>10</v>
      </c>
      <c r="E40" s="127" t="s">
        <v>58</v>
      </c>
      <c r="F40" s="125"/>
      <c r="G40" s="123"/>
      <c r="H40" s="123"/>
    </row>
    <row r="41" spans="1:8" s="114" customFormat="1" ht="17.100000000000001" customHeight="1">
      <c r="A41" s="856"/>
      <c r="B41" s="841" t="s">
        <v>1181</v>
      </c>
      <c r="C41" s="841"/>
      <c r="D41" s="133">
        <v>1</v>
      </c>
      <c r="E41" s="127" t="s">
        <v>49</v>
      </c>
      <c r="F41" s="125"/>
      <c r="G41" s="123"/>
      <c r="H41" s="123"/>
    </row>
    <row r="42" spans="1:8" s="114" customFormat="1" ht="17.100000000000001" customHeight="1">
      <c r="A42" s="856"/>
      <c r="B42" s="841" t="s">
        <v>1182</v>
      </c>
      <c r="C42" s="841"/>
      <c r="D42" s="133">
        <v>3</v>
      </c>
      <c r="E42" s="127" t="s">
        <v>58</v>
      </c>
      <c r="F42" s="125"/>
      <c r="G42" s="123"/>
      <c r="H42" s="123"/>
    </row>
    <row r="43" spans="1:8" s="114" customFormat="1" ht="17.100000000000001" customHeight="1">
      <c r="A43" s="856"/>
      <c r="B43" s="841" t="s">
        <v>1183</v>
      </c>
      <c r="C43" s="841"/>
      <c r="D43" s="133">
        <v>1</v>
      </c>
      <c r="E43" s="127" t="s">
        <v>1156</v>
      </c>
      <c r="F43" s="125"/>
      <c r="G43" s="123"/>
      <c r="H43" s="123"/>
    </row>
    <row r="44" spans="1:8" s="114" customFormat="1" ht="18">
      <c r="A44" s="856" t="s">
        <v>1184</v>
      </c>
      <c r="B44" s="833" t="s">
        <v>1142</v>
      </c>
      <c r="C44" s="833"/>
      <c r="D44" s="833"/>
      <c r="E44" s="833"/>
      <c r="F44" s="833"/>
      <c r="G44" s="123"/>
      <c r="H44" s="123"/>
    </row>
    <row r="45" spans="1:8" s="115" customFormat="1" ht="17.100000000000001" customHeight="1">
      <c r="A45" s="856"/>
      <c r="B45" s="829" t="s">
        <v>1185</v>
      </c>
      <c r="C45" s="829"/>
      <c r="D45" s="124">
        <v>28</v>
      </c>
      <c r="E45" s="40" t="s">
        <v>1144</v>
      </c>
      <c r="F45" s="125"/>
      <c r="G45" s="126"/>
      <c r="H45" s="126"/>
    </row>
    <row r="46" spans="1:8" s="114" customFormat="1" ht="17.100000000000001" customHeight="1">
      <c r="A46" s="856"/>
      <c r="B46" s="829" t="s">
        <v>1145</v>
      </c>
      <c r="C46" s="829"/>
      <c r="D46" s="127">
        <v>2</v>
      </c>
      <c r="E46" s="127" t="s">
        <v>49</v>
      </c>
      <c r="F46" s="125"/>
      <c r="G46" s="128"/>
      <c r="H46" s="123"/>
    </row>
    <row r="47" spans="1:8" s="114" customFormat="1" ht="17.100000000000001" customHeight="1">
      <c r="A47" s="856"/>
      <c r="B47" s="829" t="s">
        <v>1146</v>
      </c>
      <c r="C47" s="829"/>
      <c r="D47" s="127">
        <v>2</v>
      </c>
      <c r="E47" s="127" t="s">
        <v>58</v>
      </c>
      <c r="F47" s="125"/>
      <c r="G47" s="123"/>
      <c r="H47" s="123"/>
    </row>
    <row r="48" spans="1:8" s="116" customFormat="1" ht="17.100000000000001" customHeight="1">
      <c r="A48" s="856"/>
      <c r="B48" s="844" t="s">
        <v>1186</v>
      </c>
      <c r="C48" s="845"/>
      <c r="D48" s="127">
        <v>1</v>
      </c>
      <c r="E48" s="127" t="s">
        <v>58</v>
      </c>
      <c r="F48" s="125"/>
      <c r="G48" s="129"/>
      <c r="H48" s="129"/>
    </row>
    <row r="49" spans="1:8" s="114" customFormat="1" ht="17.100000000000001" customHeight="1">
      <c r="A49" s="856"/>
      <c r="B49" s="846" t="s">
        <v>1152</v>
      </c>
      <c r="C49" s="847"/>
      <c r="D49" s="134">
        <v>1</v>
      </c>
      <c r="E49" s="134" t="s">
        <v>58</v>
      </c>
      <c r="F49" s="135"/>
      <c r="G49" s="123"/>
      <c r="H49" s="123"/>
    </row>
    <row r="50" spans="1:8" s="116" customFormat="1" ht="17.25">
      <c r="A50" s="856"/>
      <c r="B50" s="848" t="s">
        <v>1154</v>
      </c>
      <c r="C50" s="848"/>
      <c r="D50" s="134">
        <v>1</v>
      </c>
      <c r="E50" s="134" t="s">
        <v>49</v>
      </c>
      <c r="F50" s="136"/>
      <c r="G50" s="129"/>
      <c r="H50" s="129"/>
    </row>
    <row r="51" spans="1:8" s="114" customFormat="1" ht="17.25">
      <c r="A51" s="856"/>
      <c r="B51" s="846" t="s">
        <v>1153</v>
      </c>
      <c r="C51" s="847"/>
      <c r="D51" s="134">
        <v>2</v>
      </c>
      <c r="E51" s="134" t="s">
        <v>58</v>
      </c>
      <c r="F51" s="135"/>
      <c r="G51" s="123"/>
      <c r="H51" s="123"/>
    </row>
    <row r="52" spans="1:8" s="114" customFormat="1" ht="17.25">
      <c r="A52" s="856"/>
      <c r="B52" s="849" t="s">
        <v>1182</v>
      </c>
      <c r="C52" s="850"/>
      <c r="D52" s="134">
        <v>1</v>
      </c>
      <c r="E52" s="134" t="s">
        <v>58</v>
      </c>
      <c r="F52" s="135"/>
      <c r="G52" s="123"/>
      <c r="H52" s="123"/>
    </row>
    <row r="53" spans="1:8" s="114" customFormat="1" ht="17.100000000000001" customHeight="1">
      <c r="A53" s="856"/>
      <c r="B53" s="828" t="s">
        <v>1157</v>
      </c>
      <c r="C53" s="828"/>
      <c r="D53" s="828"/>
      <c r="E53" s="828"/>
      <c r="F53" s="828"/>
      <c r="G53" s="123"/>
      <c r="H53" s="123"/>
    </row>
    <row r="54" spans="1:8" s="114" customFormat="1" ht="17.100000000000001" customHeight="1">
      <c r="A54" s="856"/>
      <c r="B54" s="835" t="s">
        <v>1187</v>
      </c>
      <c r="C54" s="835"/>
      <c r="D54" s="134">
        <v>4</v>
      </c>
      <c r="E54" s="134" t="s">
        <v>1188</v>
      </c>
      <c r="F54" s="135"/>
      <c r="G54" s="123"/>
      <c r="H54" s="123"/>
    </row>
    <row r="55" spans="1:8" s="114" customFormat="1" ht="17.100000000000001" customHeight="1">
      <c r="A55" s="856"/>
      <c r="B55" s="835" t="s">
        <v>1189</v>
      </c>
      <c r="C55" s="835"/>
      <c r="D55" s="134">
        <v>2</v>
      </c>
      <c r="E55" s="134" t="s">
        <v>1188</v>
      </c>
      <c r="F55" s="135"/>
      <c r="G55" s="123"/>
      <c r="H55" s="123"/>
    </row>
    <row r="56" spans="1:8" s="114" customFormat="1" ht="17.100000000000001" customHeight="1">
      <c r="A56" s="856"/>
      <c r="B56" s="835" t="s">
        <v>1190</v>
      </c>
      <c r="C56" s="835"/>
      <c r="D56" s="134">
        <v>2</v>
      </c>
      <c r="E56" s="134" t="s">
        <v>1188</v>
      </c>
      <c r="F56" s="135"/>
      <c r="G56" s="123"/>
      <c r="H56" s="123"/>
    </row>
    <row r="57" spans="1:8" s="114" customFormat="1" ht="17.25">
      <c r="A57" s="856"/>
      <c r="B57" s="834" t="s">
        <v>1191</v>
      </c>
      <c r="C57" s="834"/>
      <c r="D57" s="137">
        <v>1</v>
      </c>
      <c r="E57" s="137" t="s">
        <v>58</v>
      </c>
      <c r="F57" s="138"/>
      <c r="G57" s="123"/>
      <c r="H57" s="123"/>
    </row>
    <row r="58" spans="1:8" s="114" customFormat="1" ht="17.25">
      <c r="A58" s="856"/>
      <c r="B58" s="835" t="s">
        <v>1192</v>
      </c>
      <c r="C58" s="835"/>
      <c r="D58" s="134">
        <v>1</v>
      </c>
      <c r="E58" s="134" t="s">
        <v>58</v>
      </c>
      <c r="F58" s="135"/>
      <c r="G58" s="123"/>
      <c r="H58" s="123"/>
    </row>
    <row r="59" spans="1:8" s="114" customFormat="1" ht="17.100000000000001" customHeight="1">
      <c r="A59" s="856"/>
      <c r="B59" s="835" t="s">
        <v>1165</v>
      </c>
      <c r="C59" s="835"/>
      <c r="D59" s="134">
        <v>2</v>
      </c>
      <c r="E59" s="134" t="s">
        <v>66</v>
      </c>
      <c r="F59" s="135"/>
      <c r="G59" s="123"/>
      <c r="H59" s="123"/>
    </row>
    <row r="60" spans="1:8" s="114" customFormat="1" ht="17.25">
      <c r="A60" s="856"/>
      <c r="B60" s="835" t="s">
        <v>1166</v>
      </c>
      <c r="C60" s="835"/>
      <c r="D60" s="134">
        <v>4</v>
      </c>
      <c r="E60" s="134" t="s">
        <v>152</v>
      </c>
      <c r="F60" s="135"/>
      <c r="G60" s="123"/>
      <c r="H60" s="123"/>
    </row>
    <row r="61" spans="1:8" s="114" customFormat="1" ht="17.100000000000001" customHeight="1">
      <c r="A61" s="856"/>
      <c r="B61" s="835" t="s">
        <v>1193</v>
      </c>
      <c r="C61" s="835"/>
      <c r="D61" s="134">
        <v>1</v>
      </c>
      <c r="E61" s="134" t="s">
        <v>58</v>
      </c>
      <c r="F61" s="135"/>
      <c r="G61" s="123"/>
      <c r="H61" s="123"/>
    </row>
    <row r="62" spans="1:8" s="114" customFormat="1" ht="17.100000000000001" customHeight="1">
      <c r="A62" s="856"/>
      <c r="B62" s="851" t="s">
        <v>1171</v>
      </c>
      <c r="C62" s="852"/>
      <c r="D62" s="852"/>
      <c r="E62" s="852"/>
      <c r="F62" s="852"/>
      <c r="G62" s="123"/>
      <c r="H62" s="123"/>
    </row>
    <row r="63" spans="1:8" s="114" customFormat="1" ht="17.100000000000001" customHeight="1">
      <c r="A63" s="856"/>
      <c r="B63" s="853" t="s">
        <v>1182</v>
      </c>
      <c r="C63" s="853"/>
      <c r="D63" s="139">
        <v>2</v>
      </c>
      <c r="E63" s="134" t="s">
        <v>58</v>
      </c>
      <c r="F63" s="140"/>
      <c r="G63" s="123"/>
      <c r="H63" s="123"/>
    </row>
    <row r="64" spans="1:8" s="114" customFormat="1" ht="17.25">
      <c r="A64" s="856"/>
      <c r="B64" s="839" t="s">
        <v>1173</v>
      </c>
      <c r="C64" s="840"/>
      <c r="D64" s="139">
        <v>2</v>
      </c>
      <c r="E64" s="134" t="s">
        <v>58</v>
      </c>
      <c r="F64" s="140"/>
      <c r="G64" s="123"/>
      <c r="H64" s="123"/>
    </row>
    <row r="65" spans="1:8" s="114" customFormat="1" ht="17.100000000000001" customHeight="1">
      <c r="A65" s="856"/>
      <c r="B65" s="839" t="s">
        <v>1194</v>
      </c>
      <c r="C65" s="840"/>
      <c r="D65" s="139">
        <v>4</v>
      </c>
      <c r="E65" s="134" t="s">
        <v>58</v>
      </c>
      <c r="F65" s="140"/>
      <c r="G65" s="123"/>
      <c r="H65" s="123"/>
    </row>
    <row r="66" spans="1:8" s="114" customFormat="1" ht="17.100000000000001" customHeight="1">
      <c r="A66" s="856"/>
      <c r="B66" s="842" t="s">
        <v>1175</v>
      </c>
      <c r="C66" s="843"/>
      <c r="D66" s="139">
        <v>12</v>
      </c>
      <c r="E66" s="137" t="s">
        <v>152</v>
      </c>
      <c r="F66" s="141"/>
      <c r="G66" s="123"/>
      <c r="H66" s="123"/>
    </row>
    <row r="67" spans="1:8" s="114" customFormat="1" ht="17.25">
      <c r="A67" s="856"/>
      <c r="B67" s="853" t="s">
        <v>1195</v>
      </c>
      <c r="C67" s="853"/>
      <c r="D67" s="139">
        <v>1</v>
      </c>
      <c r="E67" s="134" t="s">
        <v>58</v>
      </c>
      <c r="F67" s="140"/>
      <c r="G67" s="123"/>
      <c r="H67" s="123"/>
    </row>
    <row r="68" spans="1:8" s="114" customFormat="1" ht="17.100000000000001" customHeight="1">
      <c r="A68" s="856"/>
      <c r="B68" s="853" t="s">
        <v>1196</v>
      </c>
      <c r="C68" s="853"/>
      <c r="D68" s="139">
        <v>40</v>
      </c>
      <c r="E68" s="134" t="s">
        <v>63</v>
      </c>
      <c r="F68" s="140"/>
      <c r="G68" s="123"/>
      <c r="H68" s="123"/>
    </row>
    <row r="69" spans="1:8" s="114" customFormat="1" ht="17.100000000000001" customHeight="1">
      <c r="A69" s="856"/>
      <c r="B69" s="853" t="s">
        <v>1197</v>
      </c>
      <c r="C69" s="853"/>
      <c r="D69" s="139">
        <v>4</v>
      </c>
      <c r="E69" s="134" t="s">
        <v>58</v>
      </c>
      <c r="F69" s="140"/>
      <c r="G69" s="123"/>
      <c r="H69" s="123"/>
    </row>
    <row r="70" spans="1:8" s="114" customFormat="1" ht="17.100000000000001" customHeight="1">
      <c r="A70" s="856"/>
      <c r="B70" s="853" t="s">
        <v>1183</v>
      </c>
      <c r="C70" s="853"/>
      <c r="D70" s="139">
        <v>1</v>
      </c>
      <c r="E70" s="134" t="s">
        <v>1156</v>
      </c>
      <c r="F70" s="140"/>
      <c r="G70" s="123"/>
      <c r="H70" s="123"/>
    </row>
    <row r="71" spans="1:8" s="114" customFormat="1" ht="30" customHeight="1">
      <c r="A71" s="857" t="s">
        <v>1198</v>
      </c>
      <c r="B71" s="854" t="s">
        <v>1199</v>
      </c>
      <c r="C71" s="855"/>
      <c r="D71" s="144"/>
      <c r="E71" s="145"/>
      <c r="F71" s="146"/>
      <c r="G71" s="123"/>
      <c r="H71" s="123"/>
    </row>
    <row r="72" spans="1:8" s="114" customFormat="1" ht="30" customHeight="1">
      <c r="A72" s="858"/>
      <c r="B72" s="142" t="s">
        <v>1200</v>
      </c>
      <c r="C72" s="143"/>
      <c r="D72" s="144"/>
      <c r="E72" s="145"/>
      <c r="F72" s="146"/>
      <c r="G72" s="123"/>
      <c r="H72" s="123"/>
    </row>
    <row r="73" spans="1:8" s="114" customFormat="1" ht="30" customHeight="1">
      <c r="A73" s="859"/>
      <c r="B73" s="142" t="s">
        <v>1201</v>
      </c>
      <c r="C73" s="143"/>
      <c r="D73" s="144"/>
      <c r="E73" s="145"/>
      <c r="F73" s="146"/>
      <c r="G73" s="123"/>
      <c r="H73" s="123"/>
    </row>
    <row r="74" spans="1:8" s="114" customFormat="1" ht="17.100000000000001" customHeight="1">
      <c r="A74" s="860" t="s">
        <v>716</v>
      </c>
      <c r="B74" s="851" t="s">
        <v>1142</v>
      </c>
      <c r="C74" s="852"/>
      <c r="D74" s="852"/>
      <c r="E74" s="852"/>
      <c r="F74" s="852"/>
      <c r="G74" s="123"/>
      <c r="H74" s="123"/>
    </row>
    <row r="75" spans="1:8" s="114" customFormat="1" ht="17.100000000000001" customHeight="1">
      <c r="A75" s="861"/>
      <c r="B75" s="846" t="s">
        <v>1202</v>
      </c>
      <c r="C75" s="847"/>
      <c r="D75" s="134">
        <v>7</v>
      </c>
      <c r="E75" s="134" t="s">
        <v>58</v>
      </c>
      <c r="F75" s="135"/>
      <c r="G75" s="123"/>
      <c r="H75" s="123"/>
    </row>
    <row r="76" spans="1:8" s="114" customFormat="1" ht="17.100000000000001" customHeight="1">
      <c r="A76" s="861"/>
      <c r="B76" s="846" t="s">
        <v>1203</v>
      </c>
      <c r="C76" s="847"/>
      <c r="D76" s="134">
        <v>1</v>
      </c>
      <c r="E76" s="134" t="s">
        <v>1204</v>
      </c>
      <c r="F76" s="135"/>
      <c r="G76" s="123"/>
      <c r="H76" s="123"/>
    </row>
    <row r="77" spans="1:8" s="117" customFormat="1" ht="16.5" customHeight="1">
      <c r="G77" s="147"/>
      <c r="H77" s="147"/>
    </row>
    <row r="78" spans="1:8" ht="17.100000000000001" customHeight="1"/>
    <row r="79" spans="1:8" ht="17.100000000000001" customHeight="1"/>
    <row r="80" spans="1:8" ht="17.100000000000001" customHeight="1"/>
  </sheetData>
  <mergeCells count="78">
    <mergeCell ref="B71:C71"/>
    <mergeCell ref="B74:F74"/>
    <mergeCell ref="B75:C75"/>
    <mergeCell ref="B76:C76"/>
    <mergeCell ref="A4:A43"/>
    <mergeCell ref="A44:A70"/>
    <mergeCell ref="A71:A73"/>
    <mergeCell ref="A74:A76"/>
    <mergeCell ref="B66:C66"/>
    <mergeCell ref="B67:C67"/>
    <mergeCell ref="B68:C68"/>
    <mergeCell ref="B69:C69"/>
    <mergeCell ref="B70:C70"/>
    <mergeCell ref="B61:C61"/>
    <mergeCell ref="B62:F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F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F44"/>
    <mergeCell ref="B45:C45"/>
    <mergeCell ref="B36:C36"/>
    <mergeCell ref="B37:C37"/>
    <mergeCell ref="B38:C38"/>
    <mergeCell ref="B39:C39"/>
    <mergeCell ref="B40:C40"/>
    <mergeCell ref="B31:F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F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F1"/>
    <mergeCell ref="A2:F2"/>
    <mergeCell ref="B3:C3"/>
    <mergeCell ref="B4:F4"/>
    <mergeCell ref="B5:C5"/>
  </mergeCells>
  <phoneticPr fontId="133" type="noConversion"/>
  <pageMargins left="0.69930555555555596" right="0.69930555555555596" top="0.75" bottom="0.75" header="0.3" footer="0.3"/>
  <pageSetup paperSize="9" scale="34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AJ25"/>
  <sheetViews>
    <sheetView showGridLines="0" workbookViewId="0">
      <selection sqref="A1:F13"/>
    </sheetView>
  </sheetViews>
  <sheetFormatPr defaultColWidth="8.875" defaultRowHeight="12"/>
  <cols>
    <col min="1" max="1" width="10" style="80" customWidth="1"/>
    <col min="2" max="2" width="18.25" style="81" customWidth="1"/>
    <col min="3" max="3" width="24.875" style="82" customWidth="1"/>
    <col min="4" max="4" width="72.25" style="63" customWidth="1"/>
    <col min="5" max="5" width="15.25" style="63" customWidth="1"/>
    <col min="6" max="6" width="28.375" style="63" customWidth="1"/>
    <col min="7" max="7" width="8.875" style="63" hidden="1" customWidth="1"/>
    <col min="8" max="16384" width="8.875" style="63"/>
  </cols>
  <sheetData>
    <row r="1" spans="1:36" ht="29.25">
      <c r="A1" s="862" t="s">
        <v>1205</v>
      </c>
      <c r="B1" s="862"/>
      <c r="C1" s="862"/>
      <c r="D1" s="862"/>
      <c r="E1" s="862"/>
      <c r="F1" s="862"/>
      <c r="G1" s="83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1:36" s="78" customFormat="1" ht="18">
      <c r="A2" s="863" t="s">
        <v>1206</v>
      </c>
      <c r="B2" s="863"/>
      <c r="C2" s="863"/>
      <c r="D2" s="863"/>
      <c r="E2" s="863"/>
      <c r="F2" s="863"/>
      <c r="G2" s="84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</row>
    <row r="3" spans="1:36" s="79" customFormat="1" ht="18">
      <c r="A3" s="864" t="s">
        <v>1026</v>
      </c>
      <c r="B3" s="865"/>
      <c r="C3" s="865"/>
      <c r="D3" s="866"/>
      <c r="E3" s="85" t="s">
        <v>1207</v>
      </c>
      <c r="F3" s="86" t="s">
        <v>1208</v>
      </c>
      <c r="G3" s="8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</row>
    <row r="4" spans="1:36" ht="30.95" customHeight="1">
      <c r="A4" s="867" t="s">
        <v>1209</v>
      </c>
      <c r="B4" s="868"/>
      <c r="C4" s="868"/>
      <c r="D4" s="869"/>
      <c r="E4" s="88" t="s">
        <v>1210</v>
      </c>
      <c r="F4" s="89" t="s">
        <v>1211</v>
      </c>
      <c r="G4" s="83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</row>
    <row r="5" spans="1:36" ht="18">
      <c r="A5" s="90" t="s">
        <v>7</v>
      </c>
      <c r="B5" s="91" t="s">
        <v>749</v>
      </c>
      <c r="C5" s="91" t="s">
        <v>19</v>
      </c>
      <c r="D5" s="92" t="s">
        <v>1026</v>
      </c>
      <c r="E5" s="91" t="s">
        <v>1212</v>
      </c>
      <c r="F5" s="93" t="s">
        <v>1208</v>
      </c>
      <c r="G5" s="83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</row>
    <row r="6" spans="1:36" ht="34.5">
      <c r="A6" s="870" t="s">
        <v>1213</v>
      </c>
      <c r="B6" s="94" t="s">
        <v>1214</v>
      </c>
      <c r="C6" s="95" t="s">
        <v>443</v>
      </c>
      <c r="D6" s="95" t="s">
        <v>1215</v>
      </c>
      <c r="E6" s="95" t="s">
        <v>1216</v>
      </c>
      <c r="F6" s="96" t="s">
        <v>1217</v>
      </c>
      <c r="G6" s="83"/>
    </row>
    <row r="7" spans="1:36" ht="34.5">
      <c r="A7" s="871"/>
      <c r="B7" s="95" t="s">
        <v>1218</v>
      </c>
      <c r="C7" s="95" t="s">
        <v>443</v>
      </c>
      <c r="D7" s="97" t="s">
        <v>1219</v>
      </c>
      <c r="E7" s="95" t="s">
        <v>1216</v>
      </c>
      <c r="F7" s="96" t="s">
        <v>1217</v>
      </c>
      <c r="G7" s="83"/>
    </row>
    <row r="8" spans="1:36" ht="141.75">
      <c r="A8" s="98" t="s">
        <v>706</v>
      </c>
      <c r="B8" s="95" t="s">
        <v>1220</v>
      </c>
      <c r="C8" s="95" t="s">
        <v>1221</v>
      </c>
      <c r="D8" s="99" t="s">
        <v>1222</v>
      </c>
      <c r="E8" s="95" t="s">
        <v>1223</v>
      </c>
      <c r="F8" s="96" t="s">
        <v>1224</v>
      </c>
      <c r="G8" s="83"/>
    </row>
    <row r="9" spans="1:36" ht="26.1" customHeight="1">
      <c r="A9" s="100" t="s">
        <v>678</v>
      </c>
      <c r="B9" s="95" t="s">
        <v>1225</v>
      </c>
      <c r="C9" s="95" t="s">
        <v>1226</v>
      </c>
      <c r="D9" s="97" t="s">
        <v>1227</v>
      </c>
      <c r="E9" s="95" t="s">
        <v>1228</v>
      </c>
      <c r="F9" s="101" t="s">
        <v>1229</v>
      </c>
      <c r="G9" s="83"/>
    </row>
    <row r="10" spans="1:36" ht="35.25">
      <c r="A10" s="872" t="s">
        <v>1230</v>
      </c>
      <c r="B10" s="874" t="s">
        <v>706</v>
      </c>
      <c r="C10" s="875" t="s">
        <v>1231</v>
      </c>
      <c r="D10" s="103" t="s">
        <v>1232</v>
      </c>
      <c r="E10" s="875" t="s">
        <v>1233</v>
      </c>
      <c r="F10" s="104">
        <v>0.75694444444444497</v>
      </c>
      <c r="G10" s="83"/>
    </row>
    <row r="11" spans="1:36" ht="29.1" customHeight="1">
      <c r="A11" s="870"/>
      <c r="B11" s="875"/>
      <c r="C11" s="877"/>
      <c r="D11" s="105" t="s">
        <v>1234</v>
      </c>
      <c r="E11" s="877"/>
      <c r="F11" s="104" t="s">
        <v>1235</v>
      </c>
      <c r="G11" s="83"/>
    </row>
    <row r="12" spans="1:36" ht="34.5">
      <c r="A12" s="870"/>
      <c r="B12" s="875"/>
      <c r="C12" s="102" t="s">
        <v>1236</v>
      </c>
      <c r="D12" s="105" t="s">
        <v>1237</v>
      </c>
      <c r="E12" s="102" t="s">
        <v>1233</v>
      </c>
      <c r="F12" s="104">
        <v>0.76388888888888895</v>
      </c>
      <c r="G12" s="83"/>
    </row>
    <row r="13" spans="1:36" ht="102" customHeight="1">
      <c r="A13" s="873"/>
      <c r="B13" s="876"/>
      <c r="C13" s="106" t="s">
        <v>1238</v>
      </c>
      <c r="D13" s="107" t="s">
        <v>1239</v>
      </c>
      <c r="E13" s="108" t="s">
        <v>1240</v>
      </c>
      <c r="F13" s="109" t="s">
        <v>1241</v>
      </c>
      <c r="G13" s="83"/>
      <c r="J13" s="63">
        <v>13</v>
      </c>
    </row>
    <row r="14" spans="1:36" ht="15">
      <c r="A14" s="110"/>
      <c r="B14" s="111"/>
      <c r="C14" s="112"/>
      <c r="D14" s="113"/>
      <c r="E14" s="113"/>
      <c r="F14" s="113"/>
    </row>
    <row r="15" spans="1:36" ht="15">
      <c r="A15" s="110"/>
      <c r="B15" s="111"/>
      <c r="C15" s="112"/>
      <c r="D15" s="113"/>
      <c r="E15" s="113"/>
      <c r="F15" s="113"/>
    </row>
    <row r="16" spans="1:36" ht="15">
      <c r="A16" s="110"/>
      <c r="B16" s="111"/>
      <c r="C16" s="112"/>
      <c r="D16" s="113"/>
      <c r="E16" s="113"/>
      <c r="F16" s="113"/>
    </row>
    <row r="17" spans="1:6" ht="15">
      <c r="A17" s="110"/>
      <c r="B17" s="111"/>
      <c r="C17" s="112"/>
      <c r="D17" s="113"/>
      <c r="E17" s="113"/>
      <c r="F17" s="113"/>
    </row>
    <row r="18" spans="1:6" ht="15">
      <c r="A18" s="110"/>
      <c r="B18" s="111"/>
      <c r="C18" s="112"/>
      <c r="D18" s="113"/>
      <c r="E18" s="113"/>
      <c r="F18" s="113"/>
    </row>
    <row r="19" spans="1:6" ht="15">
      <c r="A19" s="110"/>
      <c r="B19" s="111"/>
      <c r="C19" s="112"/>
      <c r="D19" s="113"/>
      <c r="E19" s="113"/>
      <c r="F19" s="113"/>
    </row>
    <row r="20" spans="1:6" ht="15">
      <c r="A20" s="110"/>
      <c r="B20" s="111"/>
      <c r="C20" s="112"/>
      <c r="D20" s="113"/>
      <c r="E20" s="113"/>
      <c r="F20" s="113"/>
    </row>
    <row r="21" spans="1:6" ht="15">
      <c r="A21" s="110"/>
      <c r="B21" s="111"/>
      <c r="C21" s="112"/>
      <c r="D21" s="113"/>
      <c r="E21" s="113"/>
      <c r="F21" s="113"/>
    </row>
    <row r="22" spans="1:6" ht="15">
      <c r="A22" s="110"/>
      <c r="B22" s="111"/>
      <c r="C22" s="112"/>
      <c r="D22" s="113"/>
      <c r="E22" s="113"/>
      <c r="F22" s="113"/>
    </row>
    <row r="23" spans="1:6" ht="15">
      <c r="A23" s="110"/>
      <c r="B23" s="111"/>
      <c r="C23" s="112"/>
      <c r="D23" s="113"/>
      <c r="E23" s="113"/>
      <c r="F23" s="113"/>
    </row>
    <row r="24" spans="1:6" ht="15">
      <c r="A24" s="110"/>
      <c r="B24" s="111"/>
      <c r="C24" s="112"/>
      <c r="D24" s="113"/>
      <c r="E24" s="113"/>
      <c r="F24" s="113"/>
    </row>
    <row r="25" spans="1:6" ht="15">
      <c r="A25" s="110"/>
      <c r="B25" s="111"/>
      <c r="C25" s="112"/>
      <c r="D25" s="113"/>
      <c r="E25" s="113"/>
      <c r="F25" s="113"/>
    </row>
  </sheetData>
  <mergeCells count="9">
    <mergeCell ref="A10:A13"/>
    <mergeCell ref="B10:B13"/>
    <mergeCell ref="C10:C11"/>
    <mergeCell ref="E10:E11"/>
    <mergeCell ref="A1:F1"/>
    <mergeCell ref="A2:F2"/>
    <mergeCell ref="A3:D3"/>
    <mergeCell ref="A4:D4"/>
    <mergeCell ref="A6:A7"/>
  </mergeCells>
  <phoneticPr fontId="133" type="noConversion"/>
  <pageMargins left="0.59027777777777801" right="0.59027777777777801" top="0.39305555555555599" bottom="0.39305555555555599" header="0.31388888888888899" footer="0.31388888888888899"/>
  <pageSetup paperSize="9" scale="65" orientation="portrait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H32"/>
  <sheetViews>
    <sheetView showGridLines="0" workbookViewId="0">
      <selection sqref="A1:H27"/>
    </sheetView>
  </sheetViews>
  <sheetFormatPr defaultColWidth="8.875" defaultRowHeight="12"/>
  <cols>
    <col min="1" max="1" width="15.5" style="63" customWidth="1"/>
    <col min="2" max="2" width="26.75" style="63" customWidth="1"/>
    <col min="3" max="3" width="15.125" style="63" customWidth="1"/>
    <col min="4" max="4" width="23" style="63" customWidth="1"/>
    <col min="5" max="6" width="8.875" style="63"/>
    <col min="7" max="7" width="33.75" style="63" customWidth="1"/>
    <col min="8" max="8" width="17.75" style="63" customWidth="1"/>
    <col min="9" max="16384" width="8.875" style="63"/>
  </cols>
  <sheetData>
    <row r="1" spans="1:8" ht="29.25">
      <c r="A1" s="862" t="s">
        <v>1242</v>
      </c>
      <c r="B1" s="862"/>
      <c r="C1" s="862"/>
      <c r="D1" s="862"/>
      <c r="E1" s="862"/>
      <c r="F1" s="862"/>
      <c r="G1" s="862"/>
      <c r="H1" s="862"/>
    </row>
    <row r="2" spans="1:8" ht="18">
      <c r="A2" s="878" t="s">
        <v>1243</v>
      </c>
      <c r="B2" s="878"/>
      <c r="C2" s="878"/>
      <c r="D2" s="878"/>
      <c r="E2" s="878"/>
      <c r="F2" s="878"/>
      <c r="G2" s="878"/>
      <c r="H2" s="878"/>
    </row>
    <row r="3" spans="1:8" ht="22.5" customHeight="1">
      <c r="A3" s="64" t="s">
        <v>1244</v>
      </c>
      <c r="B3" s="65" t="s">
        <v>1245</v>
      </c>
      <c r="C3" s="879" t="s">
        <v>436</v>
      </c>
      <c r="D3" s="879"/>
      <c r="E3" s="879" t="s">
        <v>1246</v>
      </c>
      <c r="F3" s="879"/>
      <c r="G3" s="879"/>
      <c r="H3" s="880"/>
    </row>
    <row r="4" spans="1:8" ht="33.75" customHeight="1">
      <c r="A4" s="66">
        <v>0.3125</v>
      </c>
      <c r="B4" s="67" t="s">
        <v>1247</v>
      </c>
      <c r="C4" s="881" t="s">
        <v>1248</v>
      </c>
      <c r="D4" s="881"/>
      <c r="E4" s="882" t="s">
        <v>1249</v>
      </c>
      <c r="F4" s="882"/>
      <c r="G4" s="882"/>
      <c r="H4" s="883"/>
    </row>
    <row r="5" spans="1:8" ht="62.25" customHeight="1">
      <c r="A5" s="908">
        <v>0.33333333333333298</v>
      </c>
      <c r="B5" s="68" t="s">
        <v>1250</v>
      </c>
      <c r="C5" s="884" t="s">
        <v>1251</v>
      </c>
      <c r="D5" s="885"/>
      <c r="E5" s="886" t="s">
        <v>1252</v>
      </c>
      <c r="F5" s="886"/>
      <c r="G5" s="886"/>
      <c r="H5" s="887"/>
    </row>
    <row r="6" spans="1:8" ht="17.25">
      <c r="A6" s="909"/>
      <c r="B6" s="68" t="s">
        <v>1250</v>
      </c>
      <c r="C6" s="884" t="s">
        <v>1253</v>
      </c>
      <c r="D6" s="885"/>
      <c r="E6" s="886" t="s">
        <v>1254</v>
      </c>
      <c r="F6" s="886"/>
      <c r="G6" s="886"/>
      <c r="H6" s="887"/>
    </row>
    <row r="7" spans="1:8" ht="17.25">
      <c r="A7" s="909"/>
      <c r="B7" s="68" t="s">
        <v>706</v>
      </c>
      <c r="C7" s="884" t="s">
        <v>1253</v>
      </c>
      <c r="D7" s="885"/>
      <c r="E7" s="886" t="s">
        <v>1255</v>
      </c>
      <c r="F7" s="886"/>
      <c r="G7" s="886"/>
      <c r="H7" s="887"/>
    </row>
    <row r="8" spans="1:8" ht="17.25">
      <c r="A8" s="909"/>
      <c r="B8" s="68" t="s">
        <v>706</v>
      </c>
      <c r="C8" s="884" t="s">
        <v>1253</v>
      </c>
      <c r="D8" s="885"/>
      <c r="E8" s="886" t="s">
        <v>1256</v>
      </c>
      <c r="F8" s="886"/>
      <c r="G8" s="886"/>
      <c r="H8" s="887"/>
    </row>
    <row r="9" spans="1:8" ht="17.25">
      <c r="A9" s="910"/>
      <c r="B9" s="68" t="s">
        <v>706</v>
      </c>
      <c r="C9" s="884" t="s">
        <v>1253</v>
      </c>
      <c r="D9" s="885"/>
      <c r="E9" s="886" t="s">
        <v>1257</v>
      </c>
      <c r="F9" s="886"/>
      <c r="G9" s="886"/>
      <c r="H9" s="887"/>
    </row>
    <row r="10" spans="1:8" ht="17.25">
      <c r="A10" s="908" t="s">
        <v>1258</v>
      </c>
      <c r="B10" s="69" t="s">
        <v>1259</v>
      </c>
      <c r="C10" s="884" t="s">
        <v>1260</v>
      </c>
      <c r="D10" s="885"/>
      <c r="E10" s="886" t="s">
        <v>1261</v>
      </c>
      <c r="F10" s="886"/>
      <c r="G10" s="886"/>
      <c r="H10" s="887"/>
    </row>
    <row r="11" spans="1:8" ht="17.25">
      <c r="A11" s="909"/>
      <c r="B11" s="70"/>
      <c r="C11" s="884" t="s">
        <v>1262</v>
      </c>
      <c r="D11" s="885"/>
      <c r="E11" s="886" t="s">
        <v>1263</v>
      </c>
      <c r="F11" s="886"/>
      <c r="G11" s="886"/>
      <c r="H11" s="887"/>
    </row>
    <row r="12" spans="1:8" ht="17.25">
      <c r="A12" s="910"/>
      <c r="B12" s="68" t="s">
        <v>722</v>
      </c>
      <c r="C12" s="884" t="s">
        <v>1264</v>
      </c>
      <c r="D12" s="884"/>
      <c r="E12" s="886" t="s">
        <v>1265</v>
      </c>
      <c r="F12" s="886"/>
      <c r="G12" s="886"/>
      <c r="H12" s="887"/>
    </row>
    <row r="13" spans="1:8" ht="17.25">
      <c r="A13" s="911" t="s">
        <v>1224</v>
      </c>
      <c r="B13" s="914" t="s">
        <v>706</v>
      </c>
      <c r="C13" s="884" t="s">
        <v>1266</v>
      </c>
      <c r="D13" s="884"/>
      <c r="E13" s="886" t="s">
        <v>1267</v>
      </c>
      <c r="F13" s="886"/>
      <c r="G13" s="886"/>
      <c r="H13" s="887"/>
    </row>
    <row r="14" spans="1:8" ht="17.25">
      <c r="A14" s="912"/>
      <c r="B14" s="915"/>
      <c r="C14" s="884" t="s">
        <v>1268</v>
      </c>
      <c r="D14" s="884"/>
      <c r="E14" s="886" t="s">
        <v>1269</v>
      </c>
      <c r="F14" s="886"/>
      <c r="G14" s="886"/>
      <c r="H14" s="887"/>
    </row>
    <row r="15" spans="1:8" ht="17.25">
      <c r="A15" s="912"/>
      <c r="B15" s="915"/>
      <c r="C15" s="884" t="s">
        <v>1270</v>
      </c>
      <c r="D15" s="884"/>
      <c r="E15" s="886" t="s">
        <v>1271</v>
      </c>
      <c r="F15" s="886"/>
      <c r="G15" s="886"/>
      <c r="H15" s="887"/>
    </row>
    <row r="16" spans="1:8" ht="17.25">
      <c r="A16" s="912"/>
      <c r="B16" s="915"/>
      <c r="C16" s="884" t="s">
        <v>1270</v>
      </c>
      <c r="D16" s="884"/>
      <c r="E16" s="888" t="s">
        <v>1272</v>
      </c>
      <c r="F16" s="888"/>
      <c r="G16" s="888"/>
      <c r="H16" s="889"/>
    </row>
    <row r="17" spans="1:8" ht="17.25">
      <c r="A17" s="913"/>
      <c r="B17" s="915"/>
      <c r="C17" s="890" t="s">
        <v>1273</v>
      </c>
      <c r="D17" s="891"/>
      <c r="E17" s="886" t="s">
        <v>1274</v>
      </c>
      <c r="F17" s="886"/>
      <c r="G17" s="886"/>
      <c r="H17" s="887"/>
    </row>
    <row r="18" spans="1:8" ht="17.25">
      <c r="A18" s="71" t="s">
        <v>1275</v>
      </c>
      <c r="B18" s="71" t="s">
        <v>1276</v>
      </c>
      <c r="C18" s="892" t="s">
        <v>1276</v>
      </c>
      <c r="D18" s="892"/>
      <c r="E18" s="893" t="s">
        <v>1277</v>
      </c>
      <c r="F18" s="893"/>
      <c r="G18" s="893"/>
      <c r="H18" s="894"/>
    </row>
    <row r="19" spans="1:8" ht="17.25">
      <c r="A19" s="72" t="s">
        <v>1278</v>
      </c>
      <c r="B19" s="72" t="s">
        <v>1279</v>
      </c>
      <c r="C19" s="884" t="s">
        <v>1280</v>
      </c>
      <c r="D19" s="884"/>
      <c r="E19" s="886" t="s">
        <v>1281</v>
      </c>
      <c r="F19" s="886"/>
      <c r="G19" s="886"/>
      <c r="H19" s="887"/>
    </row>
    <row r="20" spans="1:8" ht="16.5" customHeight="1">
      <c r="A20" s="908" t="s">
        <v>1282</v>
      </c>
      <c r="B20" s="916" t="s">
        <v>1283</v>
      </c>
      <c r="C20" s="895" t="s">
        <v>1283</v>
      </c>
      <c r="D20" s="896"/>
      <c r="E20" s="897" t="s">
        <v>1284</v>
      </c>
      <c r="F20" s="898"/>
      <c r="G20" s="898"/>
      <c r="H20" s="899"/>
    </row>
    <row r="21" spans="1:8" ht="27.75" customHeight="1">
      <c r="A21" s="909"/>
      <c r="B21" s="915"/>
      <c r="C21" s="73" t="s">
        <v>1285</v>
      </c>
      <c r="D21" s="74"/>
      <c r="E21" s="900" t="s">
        <v>1286</v>
      </c>
      <c r="F21" s="901"/>
      <c r="G21" s="901"/>
      <c r="H21" s="902"/>
    </row>
    <row r="22" spans="1:8" ht="17.25">
      <c r="A22" s="909"/>
      <c r="B22" s="915"/>
      <c r="C22" s="884" t="s">
        <v>1287</v>
      </c>
      <c r="D22" s="884"/>
      <c r="E22" s="886" t="s">
        <v>1288</v>
      </c>
      <c r="F22" s="886"/>
      <c r="G22" s="886"/>
      <c r="H22" s="887"/>
    </row>
    <row r="23" spans="1:8" ht="16.5" customHeight="1">
      <c r="A23" s="909"/>
      <c r="B23" s="915"/>
      <c r="C23" s="884" t="s">
        <v>1270</v>
      </c>
      <c r="D23" s="884"/>
      <c r="E23" s="888" t="s">
        <v>1289</v>
      </c>
      <c r="F23" s="888"/>
      <c r="G23" s="888"/>
      <c r="H23" s="889"/>
    </row>
    <row r="24" spans="1:8" ht="16.5" customHeight="1">
      <c r="A24" s="909"/>
      <c r="B24" s="915"/>
      <c r="C24" s="903" t="s">
        <v>1290</v>
      </c>
      <c r="D24" s="904"/>
      <c r="E24" s="905" t="s">
        <v>1291</v>
      </c>
      <c r="F24" s="906"/>
      <c r="G24" s="906"/>
      <c r="H24" s="907"/>
    </row>
    <row r="25" spans="1:8" ht="17.25">
      <c r="A25" s="909"/>
      <c r="B25" s="915"/>
      <c r="C25" s="884" t="s">
        <v>1292</v>
      </c>
      <c r="D25" s="884"/>
      <c r="E25" s="886" t="s">
        <v>1293</v>
      </c>
      <c r="F25" s="886"/>
      <c r="G25" s="886"/>
      <c r="H25" s="887"/>
    </row>
    <row r="26" spans="1:8" ht="17.25">
      <c r="A26" s="909"/>
      <c r="B26" s="915"/>
      <c r="C26" s="884" t="s">
        <v>1294</v>
      </c>
      <c r="D26" s="884"/>
      <c r="E26" s="886" t="s">
        <v>1295</v>
      </c>
      <c r="F26" s="886"/>
      <c r="G26" s="886"/>
      <c r="H26" s="887"/>
    </row>
    <row r="27" spans="1:8" ht="24" customHeight="1">
      <c r="A27" s="910"/>
      <c r="B27" s="917"/>
      <c r="C27" s="884" t="s">
        <v>1296</v>
      </c>
      <c r="D27" s="884"/>
      <c r="E27" s="886" t="s">
        <v>1297</v>
      </c>
      <c r="F27" s="886"/>
      <c r="G27" s="886"/>
      <c r="H27" s="887"/>
    </row>
    <row r="28" spans="1:8" ht="15.75">
      <c r="A28" s="75"/>
      <c r="B28" s="75"/>
      <c r="C28" s="75"/>
      <c r="D28" s="75"/>
      <c r="E28" s="75"/>
      <c r="F28" s="75"/>
      <c r="G28" s="75"/>
      <c r="H28" s="75"/>
    </row>
    <row r="29" spans="1:8" ht="17.25">
      <c r="A29" s="76"/>
      <c r="B29" s="76"/>
      <c r="C29" s="76"/>
      <c r="D29" s="75"/>
      <c r="E29" s="75"/>
      <c r="F29" s="75"/>
      <c r="G29" s="75"/>
      <c r="H29" s="75"/>
    </row>
    <row r="30" spans="1:8">
      <c r="A30" s="77"/>
      <c r="B30" s="77"/>
      <c r="C30" s="77"/>
    </row>
    <row r="31" spans="1:8">
      <c r="A31" s="77"/>
      <c r="B31" s="77"/>
      <c r="C31" s="77"/>
    </row>
    <row r="32" spans="1:8">
      <c r="A32" s="77"/>
      <c r="B32" s="77"/>
      <c r="C32" s="77"/>
    </row>
  </sheetData>
  <mergeCells count="57">
    <mergeCell ref="C26:D26"/>
    <mergeCell ref="E26:H26"/>
    <mergeCell ref="C27:D27"/>
    <mergeCell ref="E27:H27"/>
    <mergeCell ref="A5:A9"/>
    <mergeCell ref="A10:A12"/>
    <mergeCell ref="A13:A17"/>
    <mergeCell ref="A20:A27"/>
    <mergeCell ref="B13:B17"/>
    <mergeCell ref="B20:B27"/>
    <mergeCell ref="C23:D23"/>
    <mergeCell ref="E23:H23"/>
    <mergeCell ref="C24:D24"/>
    <mergeCell ref="E24:H24"/>
    <mergeCell ref="C25:D25"/>
    <mergeCell ref="E25:H25"/>
    <mergeCell ref="C20:D20"/>
    <mergeCell ref="E20:H20"/>
    <mergeCell ref="E21:H21"/>
    <mergeCell ref="C22:D22"/>
    <mergeCell ref="E22:H22"/>
    <mergeCell ref="C17:D17"/>
    <mergeCell ref="E17:H17"/>
    <mergeCell ref="C18:D18"/>
    <mergeCell ref="E18:H18"/>
    <mergeCell ref="C19:D19"/>
    <mergeCell ref="E19:H19"/>
    <mergeCell ref="C14:D14"/>
    <mergeCell ref="E14:H14"/>
    <mergeCell ref="C15:D15"/>
    <mergeCell ref="E15:H15"/>
    <mergeCell ref="C16:D16"/>
    <mergeCell ref="E16:H16"/>
    <mergeCell ref="C11:D11"/>
    <mergeCell ref="E11:H11"/>
    <mergeCell ref="C12:D12"/>
    <mergeCell ref="E12:H12"/>
    <mergeCell ref="C13:D13"/>
    <mergeCell ref="E13:H13"/>
    <mergeCell ref="C8:D8"/>
    <mergeCell ref="E8:H8"/>
    <mergeCell ref="C9:D9"/>
    <mergeCell ref="E9:H9"/>
    <mergeCell ref="C10:D10"/>
    <mergeCell ref="E10:H10"/>
    <mergeCell ref="C5:D5"/>
    <mergeCell ref="E5:H5"/>
    <mergeCell ref="C6:D6"/>
    <mergeCell ref="E6:H6"/>
    <mergeCell ref="C7:D7"/>
    <mergeCell ref="E7:H7"/>
    <mergeCell ref="A1:H1"/>
    <mergeCell ref="A2:H2"/>
    <mergeCell ref="C3:D3"/>
    <mergeCell ref="E3:H3"/>
    <mergeCell ref="C4:D4"/>
    <mergeCell ref="E4:H4"/>
  </mergeCells>
  <phoneticPr fontId="133" type="noConversion"/>
  <pageMargins left="0.59027777777777801" right="0.59027777777777801" top="0.39305555555555599" bottom="0.39305555555555599" header="0.31388888888888899" footer="0.31388888888888899"/>
  <pageSetup paperSize="9" scale="78" orientation="portrait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70C0"/>
  </sheetPr>
  <dimension ref="A1:G12"/>
  <sheetViews>
    <sheetView showGridLines="0" workbookViewId="0">
      <selection sqref="A1:G12"/>
    </sheetView>
  </sheetViews>
  <sheetFormatPr defaultColWidth="8.875" defaultRowHeight="13.5"/>
  <cols>
    <col min="1" max="1" width="8.875" style="43"/>
    <col min="2" max="2" width="15.5" style="43" customWidth="1"/>
    <col min="3" max="3" width="21.875" style="43" customWidth="1"/>
    <col min="4" max="4" width="47" style="43" customWidth="1"/>
    <col min="5" max="5" width="47.125" style="43" customWidth="1"/>
    <col min="6" max="6" width="25.5" style="43" customWidth="1"/>
    <col min="7" max="7" width="23.625" style="43" customWidth="1"/>
    <col min="8" max="16384" width="8.875" style="43"/>
  </cols>
  <sheetData>
    <row r="1" spans="1:7" ht="29.25">
      <c r="A1" s="918" t="s">
        <v>1298</v>
      </c>
      <c r="B1" s="918"/>
      <c r="C1" s="918"/>
      <c r="D1" s="918"/>
      <c r="E1" s="918"/>
      <c r="F1" s="918"/>
      <c r="G1" s="918"/>
    </row>
    <row r="2" spans="1:7" ht="30" customHeight="1">
      <c r="A2" s="919" t="s">
        <v>1299</v>
      </c>
      <c r="B2" s="919"/>
      <c r="C2" s="919"/>
      <c r="D2" s="919"/>
      <c r="E2" s="919"/>
      <c r="F2" s="919"/>
      <c r="G2" s="919"/>
    </row>
    <row r="3" spans="1:7" ht="18.95" customHeight="1">
      <c r="A3" s="44" t="s">
        <v>1300</v>
      </c>
      <c r="B3" s="44" t="s">
        <v>1244</v>
      </c>
      <c r="C3" s="44" t="s">
        <v>7</v>
      </c>
      <c r="D3" s="44" t="s">
        <v>1301</v>
      </c>
      <c r="E3" s="44" t="s">
        <v>405</v>
      </c>
      <c r="F3" s="44" t="s">
        <v>167</v>
      </c>
      <c r="G3" s="44" t="s">
        <v>10</v>
      </c>
    </row>
    <row r="4" spans="1:7" ht="34.5">
      <c r="A4" s="920" t="s">
        <v>1302</v>
      </c>
      <c r="B4" s="920" t="s">
        <v>1303</v>
      </c>
      <c r="C4" s="45" t="s">
        <v>1304</v>
      </c>
      <c r="D4" s="46" t="s">
        <v>1305</v>
      </c>
      <c r="E4" s="47" t="s">
        <v>1306</v>
      </c>
      <c r="F4" s="45"/>
      <c r="G4" s="48"/>
    </row>
    <row r="5" spans="1:7" ht="48" customHeight="1">
      <c r="A5" s="921"/>
      <c r="B5" s="922"/>
      <c r="C5" s="45" t="s">
        <v>1043</v>
      </c>
      <c r="D5" s="46" t="s">
        <v>1307</v>
      </c>
      <c r="E5" s="45" t="s">
        <v>1308</v>
      </c>
      <c r="F5" s="45"/>
      <c r="G5" s="49"/>
    </row>
    <row r="6" spans="1:7" ht="51.75">
      <c r="A6" s="921"/>
      <c r="B6" s="45" t="s">
        <v>1309</v>
      </c>
      <c r="C6" s="47" t="s">
        <v>1310</v>
      </c>
      <c r="D6" s="46" t="s">
        <v>1311</v>
      </c>
      <c r="E6" s="47" t="s">
        <v>1312</v>
      </c>
      <c r="F6" s="47"/>
      <c r="G6" s="50"/>
    </row>
    <row r="7" spans="1:7" ht="69">
      <c r="A7" s="922"/>
      <c r="B7" s="45" t="s">
        <v>1313</v>
      </c>
      <c r="C7" s="47" t="s">
        <v>1314</v>
      </c>
      <c r="D7" s="51" t="s">
        <v>1315</v>
      </c>
      <c r="E7" s="47" t="s">
        <v>1316</v>
      </c>
      <c r="F7" s="45"/>
      <c r="G7" s="48"/>
    </row>
    <row r="8" spans="1:7" ht="69">
      <c r="A8" s="52"/>
      <c r="B8" s="53" t="s">
        <v>1317</v>
      </c>
      <c r="C8" s="54" t="s">
        <v>1318</v>
      </c>
      <c r="D8" s="55" t="s">
        <v>1319</v>
      </c>
      <c r="E8" s="54" t="s">
        <v>1320</v>
      </c>
      <c r="F8" s="45"/>
      <c r="G8" s="48"/>
    </row>
    <row r="9" spans="1:7" ht="216" customHeight="1">
      <c r="A9" s="923" t="s">
        <v>1321</v>
      </c>
      <c r="B9" s="56" t="s">
        <v>1258</v>
      </c>
      <c r="C9" s="57" t="s">
        <v>1322</v>
      </c>
      <c r="D9" s="58" t="s">
        <v>1323</v>
      </c>
      <c r="E9" s="58" t="s">
        <v>1324</v>
      </c>
      <c r="F9" s="59"/>
      <c r="G9" s="59"/>
    </row>
    <row r="10" spans="1:7" ht="86.25">
      <c r="A10" s="923"/>
      <c r="B10" s="53" t="s">
        <v>1325</v>
      </c>
      <c r="C10" s="60" t="s">
        <v>1326</v>
      </c>
      <c r="D10" s="61" t="s">
        <v>1327</v>
      </c>
      <c r="E10" s="61" t="s">
        <v>1328</v>
      </c>
      <c r="F10" s="59"/>
      <c r="G10" s="57"/>
    </row>
    <row r="11" spans="1:7" ht="51.75">
      <c r="A11" s="923"/>
      <c r="B11" s="56" t="s">
        <v>1329</v>
      </c>
      <c r="C11" s="59" t="s">
        <v>1330</v>
      </c>
      <c r="D11" s="61" t="s">
        <v>1331</v>
      </c>
      <c r="E11" s="61"/>
      <c r="F11" s="59"/>
      <c r="G11" s="62"/>
    </row>
    <row r="12" spans="1:7" ht="86.25">
      <c r="A12" s="924"/>
      <c r="B12" s="56" t="s">
        <v>1313</v>
      </c>
      <c r="C12" s="59" t="s">
        <v>1332</v>
      </c>
      <c r="D12" s="61" t="s">
        <v>1333</v>
      </c>
      <c r="E12" s="61"/>
      <c r="F12" s="59"/>
      <c r="G12" s="59"/>
    </row>
  </sheetData>
  <mergeCells count="5">
    <mergeCell ref="A1:G1"/>
    <mergeCell ref="A2:G2"/>
    <mergeCell ref="A4:A7"/>
    <mergeCell ref="A9:A12"/>
    <mergeCell ref="B4:B5"/>
  </mergeCells>
  <phoneticPr fontId="133" type="noConversion"/>
  <pageMargins left="0.69930555555555596" right="0.69930555555555596" top="0.75" bottom="0.75" header="0.3" footer="0.3"/>
  <pageSetup paperSize="9" scale="52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I19"/>
  <sheetViews>
    <sheetView workbookViewId="0">
      <pane ySplit="3" topLeftCell="A4" activePane="bottomLeft" state="frozen"/>
      <selection pane="bottomLeft" sqref="A1:I19"/>
    </sheetView>
  </sheetViews>
  <sheetFormatPr defaultColWidth="9" defaultRowHeight="18" customHeight="1"/>
  <cols>
    <col min="1" max="1" width="11.875" style="37" customWidth="1"/>
    <col min="2" max="2" width="17" style="37" customWidth="1"/>
    <col min="3" max="3" width="16" style="37" customWidth="1"/>
    <col min="4" max="4" width="22" style="37" customWidth="1"/>
    <col min="5" max="5" width="25.75" style="37" customWidth="1"/>
    <col min="6" max="6" width="27.75" style="37" customWidth="1"/>
    <col min="7" max="7" width="25.5" style="37" customWidth="1"/>
    <col min="8" max="8" width="25.25" style="37" customWidth="1"/>
    <col min="9" max="9" width="25.125" style="37" customWidth="1"/>
    <col min="10" max="10" width="11.625" style="37" customWidth="1"/>
    <col min="11" max="11" width="9.5" style="37" customWidth="1"/>
    <col min="12" max="16384" width="9" style="37"/>
  </cols>
  <sheetData>
    <row r="1" spans="1:9" ht="36" customHeight="1">
      <c r="A1" s="925" t="s">
        <v>1334</v>
      </c>
      <c r="B1" s="925"/>
      <c r="C1" s="925"/>
      <c r="D1" s="925"/>
      <c r="E1" s="925"/>
      <c r="F1" s="925"/>
      <c r="G1" s="925"/>
      <c r="H1" s="925"/>
      <c r="I1" s="925"/>
    </row>
    <row r="2" spans="1:9" ht="24" customHeight="1">
      <c r="A2" s="878" t="s">
        <v>1335</v>
      </c>
      <c r="B2" s="878"/>
      <c r="C2" s="878"/>
      <c r="D2" s="878"/>
      <c r="E2" s="878"/>
      <c r="F2" s="878"/>
      <c r="G2" s="878"/>
      <c r="H2" s="878"/>
      <c r="I2" s="878"/>
    </row>
    <row r="3" spans="1:9" ht="26.1" customHeight="1">
      <c r="A3" s="38" t="s">
        <v>434</v>
      </c>
      <c r="B3" s="38" t="s">
        <v>1336</v>
      </c>
      <c r="C3" s="38" t="s">
        <v>1337</v>
      </c>
      <c r="D3" s="38" t="s">
        <v>1338</v>
      </c>
      <c r="E3" s="38" t="s">
        <v>1339</v>
      </c>
      <c r="F3" s="38" t="s">
        <v>1340</v>
      </c>
      <c r="G3" s="38" t="s">
        <v>1341</v>
      </c>
      <c r="H3" s="38" t="s">
        <v>1342</v>
      </c>
      <c r="I3" s="38" t="s">
        <v>1343</v>
      </c>
    </row>
    <row r="4" spans="1:9">
      <c r="A4" s="39">
        <v>0.33333333333333298</v>
      </c>
      <c r="B4" s="926" t="s">
        <v>1344</v>
      </c>
      <c r="C4" s="927"/>
      <c r="D4" s="927"/>
      <c r="E4" s="927"/>
      <c r="F4" s="927"/>
      <c r="G4" s="927"/>
      <c r="H4" s="927"/>
      <c r="I4" s="928"/>
    </row>
    <row r="5" spans="1:9">
      <c r="A5" s="39">
        <v>0.35416666666666702</v>
      </c>
      <c r="B5" s="935" t="s">
        <v>1345</v>
      </c>
      <c r="C5" s="936"/>
      <c r="D5" s="937"/>
      <c r="E5" s="40"/>
      <c r="F5" s="40"/>
      <c r="G5" s="40"/>
      <c r="H5" s="40"/>
      <c r="I5" s="40"/>
    </row>
    <row r="6" spans="1:9">
      <c r="A6" s="39">
        <v>0.375</v>
      </c>
      <c r="B6" s="938"/>
      <c r="C6" s="939"/>
      <c r="D6" s="940"/>
      <c r="E6" s="40"/>
      <c r="F6" s="40"/>
      <c r="G6" s="40"/>
      <c r="H6" s="40"/>
      <c r="I6" s="40"/>
    </row>
    <row r="7" spans="1:9">
      <c r="A7" s="39">
        <v>0.39583333333333298</v>
      </c>
      <c r="B7" s="938"/>
      <c r="C7" s="939"/>
      <c r="D7" s="940"/>
      <c r="E7" s="40"/>
      <c r="F7" s="40"/>
      <c r="G7" s="40"/>
      <c r="H7" s="40"/>
      <c r="I7" s="40"/>
    </row>
    <row r="8" spans="1:9">
      <c r="A8" s="39">
        <v>0.41666666666666702</v>
      </c>
      <c r="B8" s="941"/>
      <c r="C8" s="942"/>
      <c r="D8" s="943"/>
      <c r="E8" s="944" t="s">
        <v>1346</v>
      </c>
      <c r="F8" s="945"/>
      <c r="G8" s="40"/>
      <c r="H8" s="40"/>
      <c r="I8" s="40"/>
    </row>
    <row r="9" spans="1:9">
      <c r="A9" s="39">
        <v>0.4375</v>
      </c>
      <c r="B9" s="40"/>
      <c r="C9" s="40"/>
      <c r="D9" s="40"/>
      <c r="E9" s="946"/>
      <c r="F9" s="947"/>
      <c r="G9" s="929" t="s">
        <v>1347</v>
      </c>
      <c r="H9" s="40"/>
      <c r="I9" s="40"/>
    </row>
    <row r="10" spans="1:9" ht="57.95" customHeight="1">
      <c r="A10" s="39">
        <v>0.45833333333333298</v>
      </c>
      <c r="B10" s="40"/>
      <c r="C10" s="40"/>
      <c r="D10" s="40"/>
      <c r="E10" s="40"/>
      <c r="F10" s="40"/>
      <c r="G10" s="930"/>
      <c r="H10" s="41" t="s">
        <v>1348</v>
      </c>
      <c r="I10" s="40"/>
    </row>
    <row r="11" spans="1:9">
      <c r="A11" s="39">
        <v>0.47916666666666702</v>
      </c>
      <c r="B11" s="40"/>
      <c r="C11" s="40"/>
      <c r="D11" s="40"/>
      <c r="E11" s="40"/>
      <c r="F11" s="40"/>
      <c r="G11" s="42"/>
      <c r="H11" s="931" t="s">
        <v>1349</v>
      </c>
      <c r="I11" s="933" t="s">
        <v>1350</v>
      </c>
    </row>
    <row r="12" spans="1:9">
      <c r="A12" s="39">
        <v>0.5</v>
      </c>
      <c r="B12" s="40"/>
      <c r="C12" s="40"/>
      <c r="D12" s="40"/>
      <c r="E12" s="40"/>
      <c r="F12" s="40"/>
      <c r="G12" s="40"/>
      <c r="H12" s="931"/>
      <c r="I12" s="934"/>
    </row>
    <row r="13" spans="1:9">
      <c r="A13" s="39">
        <v>0.52083333333333304</v>
      </c>
      <c r="B13" s="40"/>
      <c r="C13" s="40"/>
      <c r="D13" s="40"/>
      <c r="E13" s="40"/>
      <c r="F13" s="40"/>
      <c r="G13" s="40"/>
      <c r="H13" s="40"/>
      <c r="I13" s="40"/>
    </row>
    <row r="14" spans="1:9">
      <c r="A14" s="39">
        <v>0.54166666666666696</v>
      </c>
      <c r="B14" s="40"/>
      <c r="C14" s="40"/>
      <c r="D14" s="40"/>
      <c r="E14" s="40"/>
      <c r="F14" s="40"/>
      <c r="G14" s="40"/>
      <c r="H14" s="40"/>
      <c r="I14" s="40"/>
    </row>
    <row r="15" spans="1:9">
      <c r="A15" s="39">
        <v>0.5625</v>
      </c>
      <c r="B15" s="40"/>
      <c r="C15" s="40"/>
      <c r="D15" s="40"/>
      <c r="E15" s="40"/>
      <c r="F15" s="40"/>
      <c r="G15" s="40"/>
      <c r="H15" s="40"/>
      <c r="I15" s="40"/>
    </row>
    <row r="16" spans="1:9">
      <c r="A16" s="39">
        <v>0.58333333333333204</v>
      </c>
      <c r="B16" s="40"/>
      <c r="C16" s="40"/>
      <c r="D16" s="40"/>
      <c r="E16" s="40"/>
      <c r="F16" s="40"/>
      <c r="G16" s="40"/>
      <c r="H16" s="929" t="s">
        <v>1351</v>
      </c>
      <c r="I16" s="40"/>
    </row>
    <row r="17" spans="1:9">
      <c r="A17" s="39">
        <v>0.60416666666666496</v>
      </c>
      <c r="B17" s="40"/>
      <c r="C17" s="40"/>
      <c r="D17" s="40"/>
      <c r="E17" s="40"/>
      <c r="F17" s="40"/>
      <c r="G17" s="40"/>
      <c r="H17" s="932"/>
      <c r="I17" s="40"/>
    </row>
    <row r="18" spans="1:9">
      <c r="A18" s="39">
        <v>0.624999999999998</v>
      </c>
      <c r="B18" s="40"/>
      <c r="C18" s="40"/>
      <c r="D18" s="40"/>
      <c r="E18" s="40"/>
      <c r="F18" s="40"/>
      <c r="G18" s="40"/>
      <c r="H18" s="932"/>
      <c r="I18" s="40"/>
    </row>
    <row r="19" spans="1:9">
      <c r="A19" s="39">
        <v>0.64583333333333104</v>
      </c>
      <c r="B19" s="40"/>
      <c r="C19" s="40"/>
      <c r="D19" s="40"/>
      <c r="E19" s="40"/>
      <c r="F19" s="40"/>
      <c r="G19" s="40"/>
      <c r="H19" s="930"/>
      <c r="I19" s="40"/>
    </row>
  </sheetData>
  <mergeCells count="9">
    <mergeCell ref="H16:H19"/>
    <mergeCell ref="I11:I12"/>
    <mergeCell ref="B5:D8"/>
    <mergeCell ref="E8:F9"/>
    <mergeCell ref="A1:I1"/>
    <mergeCell ref="A2:I2"/>
    <mergeCell ref="B4:I4"/>
    <mergeCell ref="G9:G10"/>
    <mergeCell ref="H11:H12"/>
  </mergeCells>
  <phoneticPr fontId="13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J117"/>
  <sheetViews>
    <sheetView topLeftCell="A73" zoomScaleNormal="100" workbookViewId="0">
      <selection sqref="A1:J117"/>
    </sheetView>
  </sheetViews>
  <sheetFormatPr defaultColWidth="9" defaultRowHeight="14.25"/>
  <cols>
    <col min="2" max="2" width="22.25" customWidth="1"/>
    <col min="3" max="3" width="39.5" customWidth="1"/>
    <col min="6" max="6" width="18" customWidth="1"/>
    <col min="8" max="8" width="26.5" customWidth="1"/>
    <col min="9" max="9" width="20.75" customWidth="1"/>
    <col min="10" max="10" width="19.125" customWidth="1"/>
  </cols>
  <sheetData>
    <row r="1" spans="1:10" ht="29.25">
      <c r="A1" s="560" t="s">
        <v>0</v>
      </c>
      <c r="B1" s="560"/>
      <c r="C1" s="560"/>
      <c r="D1" s="560"/>
      <c r="E1" s="560"/>
      <c r="F1" s="560"/>
      <c r="G1" s="560"/>
      <c r="H1" s="560"/>
      <c r="I1" s="560"/>
      <c r="J1" s="560"/>
    </row>
    <row r="2" spans="1:10" s="30" customFormat="1" ht="24" customHeight="1">
      <c r="A2" s="561" t="s">
        <v>1</v>
      </c>
      <c r="B2" s="561"/>
      <c r="C2" s="561"/>
      <c r="D2" s="561"/>
      <c r="E2" s="561"/>
      <c r="F2" s="561"/>
      <c r="G2" s="561"/>
      <c r="H2" s="561"/>
      <c r="I2" s="562" t="s">
        <v>2</v>
      </c>
      <c r="J2" s="563"/>
    </row>
    <row r="3" spans="1:10" s="30" customFormat="1" ht="24" customHeight="1">
      <c r="A3" s="561" t="s">
        <v>3</v>
      </c>
      <c r="B3" s="561"/>
      <c r="C3" s="561"/>
      <c r="D3" s="561"/>
      <c r="E3" s="561"/>
      <c r="F3" s="561"/>
      <c r="G3" s="561"/>
      <c r="H3" s="561"/>
      <c r="I3" s="562" t="s">
        <v>4</v>
      </c>
      <c r="J3" s="563"/>
    </row>
    <row r="4" spans="1:10" ht="24" customHeight="1">
      <c r="A4" s="564" t="s">
        <v>5</v>
      </c>
      <c r="B4" s="565"/>
      <c r="C4" s="565"/>
      <c r="D4" s="565"/>
      <c r="E4" s="565"/>
      <c r="F4" s="565"/>
      <c r="G4" s="565"/>
      <c r="H4" s="565"/>
      <c r="I4" s="565"/>
      <c r="J4" s="566"/>
    </row>
    <row r="5" spans="1:10" ht="14.25" customHeight="1">
      <c r="A5" s="506" t="s">
        <v>6</v>
      </c>
      <c r="B5" s="507" t="s">
        <v>7</v>
      </c>
      <c r="C5" s="567" t="s">
        <v>8</v>
      </c>
      <c r="D5" s="568"/>
      <c r="E5" s="568"/>
      <c r="F5" s="568"/>
      <c r="G5" s="568"/>
      <c r="H5" s="569"/>
      <c r="I5" s="507" t="s">
        <v>9</v>
      </c>
      <c r="J5" s="525" t="s">
        <v>10</v>
      </c>
    </row>
    <row r="6" spans="1:10" ht="17.25" customHeight="1">
      <c r="A6" s="624">
        <v>1</v>
      </c>
      <c r="B6" s="625" t="s">
        <v>11</v>
      </c>
      <c r="C6" s="570" t="s">
        <v>12</v>
      </c>
      <c r="D6" s="571"/>
      <c r="E6" s="571"/>
      <c r="F6" s="571"/>
      <c r="G6" s="571"/>
      <c r="H6" s="572"/>
      <c r="I6" s="526">
        <v>130000</v>
      </c>
      <c r="J6" s="527"/>
    </row>
    <row r="7" spans="1:10" ht="17.25" customHeight="1">
      <c r="A7" s="624"/>
      <c r="B7" s="625"/>
      <c r="C7" s="570"/>
      <c r="D7" s="571"/>
      <c r="E7" s="571"/>
      <c r="F7" s="571"/>
      <c r="G7" s="571"/>
      <c r="H7" s="572"/>
      <c r="I7" s="528">
        <v>150000</v>
      </c>
      <c r="J7" s="527" t="s">
        <v>13</v>
      </c>
    </row>
    <row r="8" spans="1:10" ht="17.25">
      <c r="A8" s="624">
        <v>2</v>
      </c>
      <c r="B8" s="625" t="s">
        <v>14</v>
      </c>
      <c r="C8" s="570"/>
      <c r="D8" s="571"/>
      <c r="E8" s="571"/>
      <c r="F8" s="571"/>
      <c r="G8" s="571"/>
      <c r="H8" s="572"/>
      <c r="I8" s="528">
        <v>250000</v>
      </c>
      <c r="J8" s="527"/>
    </row>
    <row r="9" spans="1:10" ht="17.25">
      <c r="A9" s="624"/>
      <c r="B9" s="625"/>
      <c r="C9" s="570"/>
      <c r="D9" s="571"/>
      <c r="E9" s="571"/>
      <c r="F9" s="571"/>
      <c r="G9" s="571"/>
      <c r="H9" s="572"/>
      <c r="I9" s="528">
        <v>250000</v>
      </c>
      <c r="J9" s="527" t="s">
        <v>13</v>
      </c>
    </row>
    <row r="10" spans="1:10" ht="18">
      <c r="A10" s="508">
        <v>3</v>
      </c>
      <c r="B10" s="509" t="s">
        <v>15</v>
      </c>
      <c r="C10" s="570"/>
      <c r="D10" s="571"/>
      <c r="E10" s="571"/>
      <c r="F10" s="571"/>
      <c r="G10" s="571"/>
      <c r="H10" s="572"/>
      <c r="I10" s="526">
        <v>100000</v>
      </c>
      <c r="J10" s="527"/>
    </row>
    <row r="11" spans="1:10" ht="17.25">
      <c r="A11" s="573" t="s">
        <v>16</v>
      </c>
      <c r="B11" s="574"/>
      <c r="C11" s="574"/>
      <c r="D11" s="574"/>
      <c r="E11" s="574"/>
      <c r="F11" s="574"/>
      <c r="G11" s="574"/>
      <c r="H11" s="575"/>
      <c r="I11" s="529">
        <f>SUM(I6:I10)-I6</f>
        <v>750000</v>
      </c>
      <c r="J11" s="530"/>
    </row>
    <row r="12" spans="1:10" ht="17.25">
      <c r="A12" s="510"/>
      <c r="B12" s="511"/>
      <c r="C12" s="511"/>
      <c r="D12" s="511"/>
      <c r="E12" s="511"/>
      <c r="F12" s="511"/>
      <c r="G12" s="511"/>
      <c r="H12" s="512"/>
      <c r="I12" s="531"/>
      <c r="J12" s="532"/>
    </row>
    <row r="13" spans="1:10">
      <c r="A13" s="564" t="s">
        <v>17</v>
      </c>
      <c r="B13" s="565"/>
      <c r="C13" s="565"/>
      <c r="D13" s="565"/>
      <c r="E13" s="565"/>
      <c r="F13" s="565"/>
      <c r="G13" s="565"/>
      <c r="H13" s="565"/>
      <c r="I13" s="565"/>
      <c r="J13" s="566"/>
    </row>
    <row r="14" spans="1:10">
      <c r="A14" s="513" t="s">
        <v>18</v>
      </c>
      <c r="B14" s="514" t="s">
        <v>19</v>
      </c>
      <c r="C14" s="576" t="s">
        <v>20</v>
      </c>
      <c r="D14" s="576"/>
      <c r="E14" s="576"/>
      <c r="F14" s="576"/>
      <c r="G14" s="514" t="s">
        <v>21</v>
      </c>
      <c r="H14" s="514" t="s">
        <v>22</v>
      </c>
      <c r="I14" s="514" t="s">
        <v>23</v>
      </c>
      <c r="J14" s="525" t="s">
        <v>10</v>
      </c>
    </row>
    <row r="15" spans="1:10" ht="17.25">
      <c r="A15" s="35">
        <v>1</v>
      </c>
      <c r="B15" s="626" t="s">
        <v>24</v>
      </c>
      <c r="C15" s="577" t="s">
        <v>25</v>
      </c>
      <c r="D15" s="577"/>
      <c r="E15" s="577"/>
      <c r="F15" s="577"/>
      <c r="G15" s="329">
        <v>20</v>
      </c>
      <c r="H15" s="329">
        <v>500</v>
      </c>
      <c r="I15" s="526">
        <f t="shared" ref="I15:I20" si="0">SUM(H15*G15)</f>
        <v>10000</v>
      </c>
      <c r="J15" s="533"/>
    </row>
    <row r="16" spans="1:10" ht="17.25">
      <c r="A16" s="35">
        <v>2</v>
      </c>
      <c r="B16" s="626"/>
      <c r="C16" s="577" t="s">
        <v>26</v>
      </c>
      <c r="D16" s="577"/>
      <c r="E16" s="577"/>
      <c r="F16" s="577"/>
      <c r="G16" s="329">
        <v>14</v>
      </c>
      <c r="H16" s="329">
        <v>500</v>
      </c>
      <c r="I16" s="526">
        <f t="shared" si="0"/>
        <v>7000</v>
      </c>
      <c r="J16" s="533"/>
    </row>
    <row r="17" spans="1:10" ht="17.25">
      <c r="A17" s="35">
        <v>3</v>
      </c>
      <c r="B17" s="626"/>
      <c r="C17" s="577" t="s">
        <v>27</v>
      </c>
      <c r="D17" s="577"/>
      <c r="E17" s="577"/>
      <c r="F17" s="577"/>
      <c r="G17" s="329">
        <v>15</v>
      </c>
      <c r="H17" s="329">
        <v>500</v>
      </c>
      <c r="I17" s="526">
        <f t="shared" si="0"/>
        <v>7500</v>
      </c>
      <c r="J17" s="533"/>
    </row>
    <row r="18" spans="1:10" ht="17.25">
      <c r="A18" s="35">
        <v>4</v>
      </c>
      <c r="B18" s="626"/>
      <c r="C18" s="577" t="s">
        <v>28</v>
      </c>
      <c r="D18" s="577"/>
      <c r="E18" s="577"/>
      <c r="F18" s="577"/>
      <c r="G18" s="329">
        <v>7</v>
      </c>
      <c r="H18" s="329">
        <v>500</v>
      </c>
      <c r="I18" s="526">
        <f t="shared" si="0"/>
        <v>3500</v>
      </c>
      <c r="J18" s="533"/>
    </row>
    <row r="19" spans="1:10" ht="17.25">
      <c r="A19" s="35">
        <v>5</v>
      </c>
      <c r="B19" s="626" t="s">
        <v>29</v>
      </c>
      <c r="C19" s="577" t="s">
        <v>30</v>
      </c>
      <c r="D19" s="577"/>
      <c r="E19" s="577"/>
      <c r="F19" s="577"/>
      <c r="G19" s="329">
        <v>1</v>
      </c>
      <c r="H19" s="329">
        <v>1500</v>
      </c>
      <c r="I19" s="526">
        <f t="shared" si="0"/>
        <v>1500</v>
      </c>
      <c r="J19" s="533"/>
    </row>
    <row r="20" spans="1:10" ht="17.25">
      <c r="A20" s="35">
        <v>6</v>
      </c>
      <c r="B20" s="626"/>
      <c r="C20" s="577" t="s">
        <v>31</v>
      </c>
      <c r="D20" s="577"/>
      <c r="E20" s="577"/>
      <c r="F20" s="577"/>
      <c r="G20" s="329">
        <v>1</v>
      </c>
      <c r="H20" s="329">
        <v>1500</v>
      </c>
      <c r="I20" s="526">
        <f t="shared" si="0"/>
        <v>1500</v>
      </c>
      <c r="J20" s="533"/>
    </row>
    <row r="21" spans="1:10" ht="17.25">
      <c r="A21" s="35">
        <v>7</v>
      </c>
      <c r="B21" s="626" t="s">
        <v>32</v>
      </c>
      <c r="C21" s="577" t="s">
        <v>33</v>
      </c>
      <c r="D21" s="577"/>
      <c r="E21" s="577"/>
      <c r="F21" s="577"/>
      <c r="G21" s="329"/>
      <c r="H21" s="329"/>
      <c r="I21" s="526">
        <v>400</v>
      </c>
      <c r="J21" s="533"/>
    </row>
    <row r="22" spans="1:10" ht="17.25">
      <c r="A22" s="35">
        <v>8</v>
      </c>
      <c r="B22" s="626"/>
      <c r="C22" s="577" t="s">
        <v>34</v>
      </c>
      <c r="D22" s="577"/>
      <c r="E22" s="577"/>
      <c r="F22" s="577"/>
      <c r="G22" s="329"/>
      <c r="H22" s="329"/>
      <c r="I22" s="526">
        <v>4000</v>
      </c>
      <c r="J22" s="533"/>
    </row>
    <row r="23" spans="1:10">
      <c r="A23" s="578" t="s">
        <v>35</v>
      </c>
      <c r="B23" s="579"/>
      <c r="C23" s="579"/>
      <c r="D23" s="579"/>
      <c r="E23" s="579"/>
      <c r="F23" s="579"/>
      <c r="G23" s="579"/>
      <c r="H23" s="580"/>
      <c r="I23" s="534">
        <f>SUM(I15:I22)</f>
        <v>35400</v>
      </c>
      <c r="J23" s="535"/>
    </row>
    <row r="24" spans="1:10">
      <c r="A24" s="581"/>
      <c r="B24" s="581"/>
      <c r="C24" s="581"/>
      <c r="D24" s="581"/>
      <c r="E24" s="581"/>
      <c r="F24" s="581"/>
      <c r="G24" s="581"/>
      <c r="H24" s="581"/>
      <c r="I24" s="581"/>
      <c r="J24" s="581"/>
    </row>
    <row r="25" spans="1:10" ht="18">
      <c r="A25" s="582" t="s">
        <v>36</v>
      </c>
      <c r="B25" s="583"/>
      <c r="C25" s="583"/>
      <c r="D25" s="583"/>
      <c r="E25" s="583"/>
      <c r="F25" s="583"/>
      <c r="G25" s="583"/>
      <c r="H25" s="583"/>
      <c r="I25" s="583"/>
      <c r="J25" s="584"/>
    </row>
    <row r="26" spans="1:10" ht="18">
      <c r="A26" s="515" t="s">
        <v>18</v>
      </c>
      <c r="B26" s="516" t="s">
        <v>37</v>
      </c>
      <c r="C26" s="516" t="s">
        <v>38</v>
      </c>
      <c r="D26" s="516" t="s">
        <v>39</v>
      </c>
      <c r="E26" s="516" t="s">
        <v>40</v>
      </c>
      <c r="F26" s="516" t="s">
        <v>41</v>
      </c>
      <c r="G26" s="585" t="s">
        <v>42</v>
      </c>
      <c r="H26" s="586"/>
      <c r="I26" s="516" t="s">
        <v>9</v>
      </c>
      <c r="J26" s="536" t="s">
        <v>10</v>
      </c>
    </row>
    <row r="27" spans="1:10" ht="18">
      <c r="A27" s="517">
        <v>1</v>
      </c>
      <c r="B27" s="518"/>
      <c r="C27" s="587"/>
      <c r="D27" s="588"/>
      <c r="E27" s="588"/>
      <c r="F27" s="588"/>
      <c r="G27" s="588"/>
      <c r="H27" s="589"/>
      <c r="I27" s="526">
        <v>60000</v>
      </c>
      <c r="J27" s="537"/>
    </row>
    <row r="28" spans="1:10" ht="17.25">
      <c r="A28" s="329">
        <v>1</v>
      </c>
      <c r="B28" s="627" t="s">
        <v>43</v>
      </c>
      <c r="C28" s="329" t="s">
        <v>44</v>
      </c>
      <c r="D28" s="329" t="s">
        <v>45</v>
      </c>
      <c r="E28" s="329">
        <v>1</v>
      </c>
      <c r="F28" s="519">
        <v>6000</v>
      </c>
      <c r="G28" s="590" t="s">
        <v>46</v>
      </c>
      <c r="H28" s="591"/>
      <c r="I28" s="519">
        <v>6000</v>
      </c>
      <c r="J28" s="538"/>
    </row>
    <row r="29" spans="1:10" ht="17.25">
      <c r="A29" s="329">
        <v>2</v>
      </c>
      <c r="B29" s="628"/>
      <c r="C29" s="329" t="s">
        <v>47</v>
      </c>
      <c r="D29" s="329" t="s">
        <v>45</v>
      </c>
      <c r="E29" s="329">
        <v>2</v>
      </c>
      <c r="F29" s="519">
        <v>500</v>
      </c>
      <c r="G29" s="590" t="s">
        <v>46</v>
      </c>
      <c r="H29" s="591"/>
      <c r="I29" s="519">
        <v>1000</v>
      </c>
      <c r="J29" s="538"/>
    </row>
    <row r="30" spans="1:10" ht="17.25">
      <c r="A30" s="329">
        <v>3</v>
      </c>
      <c r="B30" s="628"/>
      <c r="C30" s="329" t="s">
        <v>48</v>
      </c>
      <c r="D30" s="329" t="s">
        <v>49</v>
      </c>
      <c r="E30" s="329">
        <v>1</v>
      </c>
      <c r="F30" s="519">
        <v>500</v>
      </c>
      <c r="G30" s="590" t="s">
        <v>46</v>
      </c>
      <c r="H30" s="591"/>
      <c r="I30" s="519">
        <v>500</v>
      </c>
      <c r="J30" s="538"/>
    </row>
    <row r="31" spans="1:10" ht="17.25">
      <c r="A31" s="329">
        <v>4</v>
      </c>
      <c r="B31" s="629"/>
      <c r="C31" s="329" t="s">
        <v>50</v>
      </c>
      <c r="D31" s="329" t="s">
        <v>49</v>
      </c>
      <c r="E31" s="329">
        <v>1</v>
      </c>
      <c r="F31" s="519">
        <v>0</v>
      </c>
      <c r="G31" s="590" t="s">
        <v>46</v>
      </c>
      <c r="H31" s="591"/>
      <c r="I31" s="519">
        <v>0</v>
      </c>
      <c r="J31" s="538"/>
    </row>
    <row r="32" spans="1:10" ht="17.25">
      <c r="A32" s="329">
        <v>5</v>
      </c>
      <c r="B32" s="592" t="s">
        <v>51</v>
      </c>
      <c r="C32" s="329" t="s">
        <v>52</v>
      </c>
      <c r="D32" s="329" t="s">
        <v>53</v>
      </c>
      <c r="E32" s="329">
        <v>20</v>
      </c>
      <c r="F32" s="519">
        <v>150</v>
      </c>
      <c r="G32" s="590" t="s">
        <v>46</v>
      </c>
      <c r="H32" s="591"/>
      <c r="I32" s="519">
        <v>3000</v>
      </c>
      <c r="J32" s="329"/>
    </row>
    <row r="33" spans="1:10" ht="17.25">
      <c r="A33" s="329">
        <v>6</v>
      </c>
      <c r="B33" s="592"/>
      <c r="C33" s="329" t="s">
        <v>54</v>
      </c>
      <c r="D33" s="329" t="s">
        <v>55</v>
      </c>
      <c r="E33" s="329">
        <v>16</v>
      </c>
      <c r="F33" s="519">
        <v>65</v>
      </c>
      <c r="G33" s="590" t="s">
        <v>46</v>
      </c>
      <c r="H33" s="591"/>
      <c r="I33" s="519">
        <v>1040</v>
      </c>
      <c r="J33" s="329"/>
    </row>
    <row r="34" spans="1:10" ht="17.25">
      <c r="A34" s="329">
        <v>7</v>
      </c>
      <c r="B34" s="628" t="s">
        <v>56</v>
      </c>
      <c r="C34" s="329" t="s">
        <v>57</v>
      </c>
      <c r="D34" s="329" t="s">
        <v>58</v>
      </c>
      <c r="E34" s="329">
        <v>20</v>
      </c>
      <c r="F34" s="519">
        <v>350</v>
      </c>
      <c r="G34" s="590" t="s">
        <v>46</v>
      </c>
      <c r="H34" s="591"/>
      <c r="I34" s="519">
        <v>7000</v>
      </c>
      <c r="J34" s="539"/>
    </row>
    <row r="35" spans="1:10" ht="17.25">
      <c r="A35" s="329">
        <v>8</v>
      </c>
      <c r="B35" s="628"/>
      <c r="C35" s="329" t="s">
        <v>59</v>
      </c>
      <c r="D35" s="329" t="s">
        <v>58</v>
      </c>
      <c r="E35" s="329">
        <v>30</v>
      </c>
      <c r="F35" s="519">
        <v>70</v>
      </c>
      <c r="G35" s="590" t="s">
        <v>46</v>
      </c>
      <c r="H35" s="591"/>
      <c r="I35" s="519">
        <v>2100</v>
      </c>
      <c r="J35" s="539"/>
    </row>
    <row r="36" spans="1:10" ht="17.25">
      <c r="A36" s="329">
        <v>9</v>
      </c>
      <c r="B36" s="628"/>
      <c r="C36" s="329" t="s">
        <v>60</v>
      </c>
      <c r="D36" s="329" t="s">
        <v>58</v>
      </c>
      <c r="E36" s="329">
        <v>16</v>
      </c>
      <c r="F36" s="519">
        <v>75</v>
      </c>
      <c r="G36" s="590" t="s">
        <v>46</v>
      </c>
      <c r="H36" s="591"/>
      <c r="I36" s="519">
        <v>1200</v>
      </c>
      <c r="J36" s="539"/>
    </row>
    <row r="37" spans="1:10" ht="17.25">
      <c r="A37" s="329">
        <v>10</v>
      </c>
      <c r="B37" s="628"/>
      <c r="C37" s="329" t="s">
        <v>61</v>
      </c>
      <c r="D37" s="329" t="s">
        <v>58</v>
      </c>
      <c r="E37" s="329">
        <v>1</v>
      </c>
      <c r="F37" s="519">
        <v>500</v>
      </c>
      <c r="G37" s="590" t="s">
        <v>46</v>
      </c>
      <c r="H37" s="591"/>
      <c r="I37" s="519">
        <v>500</v>
      </c>
      <c r="J37" s="539"/>
    </row>
    <row r="38" spans="1:10" ht="17.25">
      <c r="A38" s="329">
        <v>11</v>
      </c>
      <c r="B38" s="628"/>
      <c r="C38" s="329" t="s">
        <v>62</v>
      </c>
      <c r="D38" s="329" t="s">
        <v>63</v>
      </c>
      <c r="E38" s="329">
        <v>40</v>
      </c>
      <c r="F38" s="519">
        <v>95</v>
      </c>
      <c r="G38" s="590" t="s">
        <v>46</v>
      </c>
      <c r="H38" s="591"/>
      <c r="I38" s="519">
        <v>3800</v>
      </c>
      <c r="J38" s="635"/>
    </row>
    <row r="39" spans="1:10" ht="17.25">
      <c r="A39" s="329">
        <v>12</v>
      </c>
      <c r="B39" s="628"/>
      <c r="C39" s="329" t="s">
        <v>64</v>
      </c>
      <c r="D39" s="329" t="s">
        <v>63</v>
      </c>
      <c r="E39" s="329">
        <v>24</v>
      </c>
      <c r="F39" s="519">
        <v>70</v>
      </c>
      <c r="G39" s="590" t="s">
        <v>46</v>
      </c>
      <c r="H39" s="591"/>
      <c r="I39" s="519">
        <v>1680</v>
      </c>
      <c r="J39" s="635"/>
    </row>
    <row r="40" spans="1:10" ht="17.25">
      <c r="A40" s="329">
        <v>13</v>
      </c>
      <c r="B40" s="629"/>
      <c r="C40" s="329" t="s">
        <v>65</v>
      </c>
      <c r="D40" s="521" t="s">
        <v>66</v>
      </c>
      <c r="E40" s="329">
        <v>2</v>
      </c>
      <c r="F40" s="519">
        <v>100</v>
      </c>
      <c r="G40" s="590" t="s">
        <v>46</v>
      </c>
      <c r="H40" s="591"/>
      <c r="I40" s="519">
        <v>200</v>
      </c>
      <c r="J40" s="539"/>
    </row>
    <row r="41" spans="1:10" ht="17.25">
      <c r="A41" s="329">
        <v>14</v>
      </c>
      <c r="B41" s="628" t="s">
        <v>67</v>
      </c>
      <c r="C41" s="329" t="s">
        <v>68</v>
      </c>
      <c r="D41" s="521" t="s">
        <v>69</v>
      </c>
      <c r="E41" s="329">
        <v>90</v>
      </c>
      <c r="F41" s="519">
        <v>46</v>
      </c>
      <c r="G41" s="590" t="s">
        <v>46</v>
      </c>
      <c r="H41" s="591"/>
      <c r="I41" s="519">
        <v>4140</v>
      </c>
      <c r="J41" s="539"/>
    </row>
    <row r="42" spans="1:10" ht="17.25">
      <c r="A42" s="329">
        <v>15</v>
      </c>
      <c r="B42" s="628"/>
      <c r="C42" s="329" t="s">
        <v>70</v>
      </c>
      <c r="D42" s="521" t="s">
        <v>69</v>
      </c>
      <c r="E42" s="329">
        <v>13</v>
      </c>
      <c r="F42" s="519">
        <v>380</v>
      </c>
      <c r="G42" s="590" t="s">
        <v>46</v>
      </c>
      <c r="H42" s="591"/>
      <c r="I42" s="519">
        <v>4940</v>
      </c>
      <c r="J42" s="539"/>
    </row>
    <row r="43" spans="1:10" ht="17.25">
      <c r="A43" s="329">
        <v>16</v>
      </c>
      <c r="B43" s="628"/>
      <c r="C43" s="329" t="s">
        <v>71</v>
      </c>
      <c r="D43" s="521" t="s">
        <v>63</v>
      </c>
      <c r="E43" s="329">
        <v>30</v>
      </c>
      <c r="F43" s="519">
        <v>660</v>
      </c>
      <c r="G43" s="590" t="s">
        <v>46</v>
      </c>
      <c r="H43" s="591"/>
      <c r="I43" s="519">
        <v>19800</v>
      </c>
      <c r="J43" s="539"/>
    </row>
    <row r="44" spans="1:10" ht="17.25">
      <c r="A44" s="329">
        <v>17</v>
      </c>
      <c r="B44" s="628"/>
      <c r="C44" s="329" t="s">
        <v>72</v>
      </c>
      <c r="D44" s="521" t="s">
        <v>69</v>
      </c>
      <c r="E44" s="329">
        <v>180</v>
      </c>
      <c r="F44" s="519">
        <v>12</v>
      </c>
      <c r="G44" s="590" t="s">
        <v>46</v>
      </c>
      <c r="H44" s="591"/>
      <c r="I44" s="519">
        <v>2160</v>
      </c>
      <c r="J44" s="540"/>
    </row>
    <row r="45" spans="1:10" ht="17.25">
      <c r="A45" s="329">
        <v>18</v>
      </c>
      <c r="B45" s="627" t="s">
        <v>73</v>
      </c>
      <c r="C45" s="329" t="s">
        <v>74</v>
      </c>
      <c r="D45" s="521" t="s">
        <v>69</v>
      </c>
      <c r="E45" s="329">
        <v>72</v>
      </c>
      <c r="F45" s="519">
        <v>385</v>
      </c>
      <c r="G45" s="590" t="s">
        <v>46</v>
      </c>
      <c r="H45" s="591"/>
      <c r="I45" s="519">
        <v>27720</v>
      </c>
      <c r="J45" s="539"/>
    </row>
    <row r="46" spans="1:10" ht="17.25">
      <c r="A46" s="329">
        <v>19</v>
      </c>
      <c r="B46" s="629"/>
      <c r="C46" s="329" t="s">
        <v>75</v>
      </c>
      <c r="D46" s="329" t="s">
        <v>49</v>
      </c>
      <c r="E46" s="329">
        <v>2</v>
      </c>
      <c r="F46" s="519">
        <v>1500</v>
      </c>
      <c r="G46" s="590" t="s">
        <v>46</v>
      </c>
      <c r="H46" s="591"/>
      <c r="I46" s="519">
        <v>3000</v>
      </c>
      <c r="J46" s="539"/>
    </row>
    <row r="47" spans="1:10" ht="18">
      <c r="A47" s="329">
        <v>20</v>
      </c>
      <c r="B47" s="520" t="s">
        <v>76</v>
      </c>
      <c r="C47" s="329" t="s">
        <v>77</v>
      </c>
      <c r="D47" s="329" t="s">
        <v>66</v>
      </c>
      <c r="E47" s="329">
        <v>12</v>
      </c>
      <c r="F47" s="519">
        <v>460</v>
      </c>
      <c r="G47" s="590" t="s">
        <v>46</v>
      </c>
      <c r="H47" s="591"/>
      <c r="I47" s="519">
        <v>5520</v>
      </c>
      <c r="J47" s="539"/>
    </row>
    <row r="48" spans="1:10" ht="17.25">
      <c r="A48" s="329">
        <v>21</v>
      </c>
      <c r="B48" s="627" t="s">
        <v>32</v>
      </c>
      <c r="C48" s="329" t="s">
        <v>78</v>
      </c>
      <c r="D48" s="329" t="s">
        <v>66</v>
      </c>
      <c r="E48" s="329">
        <v>30</v>
      </c>
      <c r="F48" s="519">
        <v>50</v>
      </c>
      <c r="G48" s="590" t="s">
        <v>46</v>
      </c>
      <c r="H48" s="591"/>
      <c r="I48" s="519">
        <v>1000</v>
      </c>
      <c r="J48" s="539"/>
    </row>
    <row r="49" spans="1:10" ht="17.25">
      <c r="A49" s="329">
        <v>22</v>
      </c>
      <c r="B49" s="628"/>
      <c r="C49" s="329" t="s">
        <v>79</v>
      </c>
      <c r="D49" s="329" t="s">
        <v>80</v>
      </c>
      <c r="E49" s="329">
        <v>20</v>
      </c>
      <c r="F49" s="519">
        <v>30</v>
      </c>
      <c r="G49" s="590" t="s">
        <v>46</v>
      </c>
      <c r="H49" s="591"/>
      <c r="I49" s="519">
        <v>600</v>
      </c>
      <c r="J49" s="541"/>
    </row>
    <row r="50" spans="1:10" ht="17.25">
      <c r="A50" s="329">
        <v>23</v>
      </c>
      <c r="B50" s="628"/>
      <c r="C50" s="329" t="s">
        <v>81</v>
      </c>
      <c r="D50" s="329" t="s">
        <v>49</v>
      </c>
      <c r="E50" s="329">
        <v>1</v>
      </c>
      <c r="F50" s="519">
        <v>600</v>
      </c>
      <c r="G50" s="590" t="s">
        <v>46</v>
      </c>
      <c r="H50" s="591"/>
      <c r="I50" s="519">
        <v>600</v>
      </c>
      <c r="J50" s="541"/>
    </row>
    <row r="51" spans="1:10" ht="17.25">
      <c r="A51" s="329">
        <v>24</v>
      </c>
      <c r="B51" s="628"/>
      <c r="C51" s="329" t="s">
        <v>82</v>
      </c>
      <c r="D51" s="329" t="s">
        <v>83</v>
      </c>
      <c r="E51" s="329">
        <v>2</v>
      </c>
      <c r="F51" s="519">
        <v>500</v>
      </c>
      <c r="G51" s="590" t="s">
        <v>46</v>
      </c>
      <c r="H51" s="591"/>
      <c r="I51" s="519">
        <v>1000</v>
      </c>
      <c r="J51" s="541"/>
    </row>
    <row r="52" spans="1:10" ht="17.25">
      <c r="A52" s="329">
        <v>25</v>
      </c>
      <c r="B52" s="628"/>
      <c r="C52" s="329" t="s">
        <v>84</v>
      </c>
      <c r="D52" s="329" t="s">
        <v>83</v>
      </c>
      <c r="E52" s="329">
        <v>1</v>
      </c>
      <c r="F52" s="519">
        <v>1000</v>
      </c>
      <c r="G52" s="590" t="s">
        <v>46</v>
      </c>
      <c r="H52" s="591"/>
      <c r="I52" s="519">
        <v>1000</v>
      </c>
      <c r="J52" s="541"/>
    </row>
    <row r="53" spans="1:10" ht="17.25">
      <c r="A53" s="329">
        <v>26</v>
      </c>
      <c r="B53" s="628"/>
      <c r="C53" s="329" t="s">
        <v>85</v>
      </c>
      <c r="D53" s="329" t="s">
        <v>83</v>
      </c>
      <c r="E53" s="329">
        <v>2</v>
      </c>
      <c r="F53" s="519">
        <v>500</v>
      </c>
      <c r="G53" s="590" t="s">
        <v>46</v>
      </c>
      <c r="H53" s="591"/>
      <c r="I53" s="519">
        <v>1000</v>
      </c>
      <c r="J53" s="541"/>
    </row>
    <row r="54" spans="1:10" ht="17.25">
      <c r="A54" s="329">
        <v>27</v>
      </c>
      <c r="B54" s="628"/>
      <c r="C54" s="329" t="s">
        <v>86</v>
      </c>
      <c r="D54" s="329"/>
      <c r="E54" s="329"/>
      <c r="F54" s="519">
        <v>800</v>
      </c>
      <c r="G54" s="590" t="s">
        <v>46</v>
      </c>
      <c r="H54" s="591"/>
      <c r="I54" s="519">
        <v>800</v>
      </c>
      <c r="J54" s="541"/>
    </row>
    <row r="55" spans="1:10" ht="17.25">
      <c r="A55" s="329">
        <v>28</v>
      </c>
      <c r="B55" s="629"/>
      <c r="C55" s="130" t="s">
        <v>87</v>
      </c>
      <c r="D55" s="329"/>
      <c r="E55" s="329"/>
      <c r="F55" s="519">
        <v>2000</v>
      </c>
      <c r="G55" s="590" t="s">
        <v>46</v>
      </c>
      <c r="H55" s="591"/>
      <c r="I55" s="519">
        <v>2000</v>
      </c>
      <c r="J55" s="541"/>
    </row>
    <row r="56" spans="1:10" ht="18">
      <c r="A56" s="329">
        <v>29</v>
      </c>
      <c r="B56" s="592" t="s">
        <v>88</v>
      </c>
      <c r="C56" s="592"/>
      <c r="D56" s="592"/>
      <c r="E56" s="590"/>
      <c r="F56" s="593"/>
      <c r="G56" s="593"/>
      <c r="H56" s="591"/>
      <c r="I56" s="519">
        <v>10000</v>
      </c>
      <c r="J56" s="541"/>
    </row>
    <row r="57" spans="1:10" ht="18">
      <c r="A57" s="594" t="s">
        <v>89</v>
      </c>
      <c r="B57" s="595"/>
      <c r="C57" s="595"/>
      <c r="D57" s="595"/>
      <c r="E57" s="595"/>
      <c r="F57" s="595"/>
      <c r="G57" s="595"/>
      <c r="H57" s="596"/>
      <c r="I57" s="542">
        <f>SUM(I27:I56)</f>
        <v>173300</v>
      </c>
      <c r="J57" s="543"/>
    </row>
    <row r="58" spans="1:10">
      <c r="A58" s="597"/>
      <c r="B58" s="597"/>
      <c r="C58" s="597"/>
      <c r="D58" s="597"/>
      <c r="E58" s="597"/>
      <c r="F58" s="597"/>
      <c r="G58" s="597"/>
      <c r="H58" s="597"/>
      <c r="I58" s="597"/>
      <c r="J58" s="597"/>
    </row>
    <row r="59" spans="1:10">
      <c r="A59" s="598" t="s">
        <v>90</v>
      </c>
      <c r="B59" s="599"/>
      <c r="C59" s="599"/>
      <c r="D59" s="599"/>
      <c r="E59" s="599"/>
      <c r="F59" s="599"/>
      <c r="G59" s="599"/>
      <c r="H59" s="599"/>
      <c r="I59" s="599"/>
      <c r="J59" s="600"/>
    </row>
    <row r="60" spans="1:10">
      <c r="A60" s="513" t="s">
        <v>18</v>
      </c>
      <c r="B60" s="507" t="s">
        <v>7</v>
      </c>
      <c r="C60" s="567" t="s">
        <v>8</v>
      </c>
      <c r="D60" s="568"/>
      <c r="E60" s="568"/>
      <c r="F60" s="568"/>
      <c r="G60" s="568"/>
      <c r="H60" s="601"/>
      <c r="I60" s="525" t="s">
        <v>9</v>
      </c>
      <c r="J60" s="525" t="s">
        <v>10</v>
      </c>
    </row>
    <row r="61" spans="1:10" ht="18">
      <c r="A61" s="522">
        <v>1</v>
      </c>
      <c r="B61" s="523" t="s">
        <v>91</v>
      </c>
      <c r="C61" s="602" t="s">
        <v>92</v>
      </c>
      <c r="D61" s="603"/>
      <c r="E61" s="603"/>
      <c r="F61" s="603"/>
      <c r="G61" s="603"/>
      <c r="H61" s="604"/>
      <c r="I61" s="526">
        <v>30000</v>
      </c>
      <c r="J61" s="544"/>
    </row>
    <row r="62" spans="1:10" ht="18">
      <c r="A62" s="522">
        <v>2</v>
      </c>
      <c r="B62" s="523" t="s">
        <v>93</v>
      </c>
      <c r="C62" s="605"/>
      <c r="D62" s="606"/>
      <c r="E62" s="606"/>
      <c r="F62" s="606"/>
      <c r="G62" s="606"/>
      <c r="H62" s="607"/>
      <c r="I62" s="526">
        <v>50000</v>
      </c>
      <c r="J62" s="544"/>
    </row>
    <row r="63" spans="1:10">
      <c r="A63" s="608" t="s">
        <v>94</v>
      </c>
      <c r="B63" s="609"/>
      <c r="C63" s="609"/>
      <c r="D63" s="609"/>
      <c r="E63" s="609"/>
      <c r="F63" s="609"/>
      <c r="G63" s="609"/>
      <c r="H63" s="610"/>
      <c r="I63" s="545">
        <f>I61+I62</f>
        <v>80000</v>
      </c>
      <c r="J63" s="530"/>
    </row>
    <row r="64" spans="1:10">
      <c r="A64" s="611"/>
      <c r="B64" s="611"/>
      <c r="C64" s="611"/>
      <c r="D64" s="611"/>
      <c r="E64" s="611"/>
      <c r="F64" s="611"/>
      <c r="G64" s="611"/>
      <c r="H64" s="611"/>
      <c r="I64" s="524"/>
      <c r="J64" s="546"/>
    </row>
    <row r="65" spans="1:10">
      <c r="A65" s="598" t="s">
        <v>95</v>
      </c>
      <c r="B65" s="599"/>
      <c r="C65" s="599"/>
      <c r="D65" s="599"/>
      <c r="E65" s="599"/>
      <c r="F65" s="599"/>
      <c r="G65" s="599"/>
      <c r="H65" s="599"/>
      <c r="I65" s="599"/>
      <c r="J65" s="600"/>
    </row>
    <row r="66" spans="1:10">
      <c r="A66" s="513" t="s">
        <v>18</v>
      </c>
      <c r="B66" s="507" t="s">
        <v>7</v>
      </c>
      <c r="C66" s="567" t="s">
        <v>8</v>
      </c>
      <c r="D66" s="568"/>
      <c r="E66" s="568"/>
      <c r="F66" s="568"/>
      <c r="G66" s="568"/>
      <c r="H66" s="601"/>
      <c r="I66" s="525" t="s">
        <v>96</v>
      </c>
      <c r="J66" s="525" t="s">
        <v>10</v>
      </c>
    </row>
    <row r="67" spans="1:10" ht="18">
      <c r="A67" s="547">
        <v>1</v>
      </c>
      <c r="B67" s="548" t="s">
        <v>97</v>
      </c>
      <c r="C67" s="612"/>
      <c r="D67" s="613"/>
      <c r="E67" s="613"/>
      <c r="F67" s="613"/>
      <c r="G67" s="613"/>
      <c r="H67" s="614"/>
      <c r="I67" s="526">
        <f>200*298</f>
        <v>59600</v>
      </c>
      <c r="J67" s="557"/>
    </row>
    <row r="68" spans="1:10" ht="17.25">
      <c r="A68" s="547">
        <v>2</v>
      </c>
      <c r="B68" s="630" t="s">
        <v>98</v>
      </c>
      <c r="C68" s="615"/>
      <c r="D68" s="616"/>
      <c r="E68" s="616"/>
      <c r="F68" s="616"/>
      <c r="G68" s="616"/>
      <c r="H68" s="617"/>
      <c r="I68" s="526">
        <f>(5*950+5*800)*2</f>
        <v>17500</v>
      </c>
      <c r="J68" s="557"/>
    </row>
    <row r="69" spans="1:10" ht="17.25">
      <c r="A69" s="547">
        <v>3</v>
      </c>
      <c r="B69" s="631"/>
      <c r="C69" s="612"/>
      <c r="D69" s="613"/>
      <c r="E69" s="613"/>
      <c r="F69" s="613"/>
      <c r="G69" s="613"/>
      <c r="H69" s="614"/>
      <c r="I69" s="526">
        <f>20*800</f>
        <v>16000</v>
      </c>
      <c r="J69" s="557"/>
    </row>
    <row r="70" spans="1:10" ht="18">
      <c r="A70" s="547">
        <v>4</v>
      </c>
      <c r="B70" s="549" t="s">
        <v>99</v>
      </c>
      <c r="C70" s="612"/>
      <c r="D70" s="613"/>
      <c r="E70" s="613"/>
      <c r="F70" s="613"/>
      <c r="G70" s="613"/>
      <c r="H70" s="614"/>
      <c r="I70" s="526">
        <v>12000</v>
      </c>
      <c r="J70" s="557"/>
    </row>
    <row r="71" spans="1:10" ht="17.25">
      <c r="A71" s="547">
        <v>5</v>
      </c>
      <c r="B71" s="632" t="s">
        <v>100</v>
      </c>
      <c r="C71" s="612"/>
      <c r="D71" s="613"/>
      <c r="E71" s="613"/>
      <c r="F71" s="613"/>
      <c r="G71" s="613"/>
      <c r="H71" s="614"/>
      <c r="I71" s="526">
        <v>150000</v>
      </c>
      <c r="J71" s="557"/>
    </row>
    <row r="72" spans="1:10" ht="17.25">
      <c r="A72" s="547">
        <v>6</v>
      </c>
      <c r="B72" s="633"/>
      <c r="C72" s="612"/>
      <c r="D72" s="613"/>
      <c r="E72" s="613"/>
      <c r="F72" s="613"/>
      <c r="G72" s="613"/>
      <c r="H72" s="614"/>
      <c r="I72" s="526">
        <v>30000</v>
      </c>
      <c r="J72" s="533"/>
    </row>
    <row r="73" spans="1:10" ht="18">
      <c r="A73" s="547">
        <v>7</v>
      </c>
      <c r="B73" s="550" t="s">
        <v>101</v>
      </c>
      <c r="C73" s="612"/>
      <c r="D73" s="613"/>
      <c r="E73" s="613"/>
      <c r="F73" s="613"/>
      <c r="G73" s="613"/>
      <c r="H73" s="614"/>
      <c r="I73" s="526">
        <v>10000</v>
      </c>
      <c r="J73" s="533"/>
    </row>
    <row r="74" spans="1:10">
      <c r="A74" s="608" t="s">
        <v>102</v>
      </c>
      <c r="B74" s="609"/>
      <c r="C74" s="609"/>
      <c r="D74" s="609"/>
      <c r="E74" s="609"/>
      <c r="F74" s="609"/>
      <c r="G74" s="609"/>
      <c r="H74" s="610"/>
      <c r="I74" s="558">
        <f>SUM(I67:I73)</f>
        <v>295100</v>
      </c>
      <c r="J74" s="530"/>
    </row>
    <row r="75" spans="1:10">
      <c r="A75" s="611"/>
      <c r="B75" s="611"/>
      <c r="C75" s="611"/>
      <c r="D75" s="611"/>
      <c r="E75" s="611"/>
      <c r="F75" s="611"/>
      <c r="G75" s="611"/>
      <c r="H75" s="611"/>
      <c r="I75" s="524"/>
      <c r="J75" s="546"/>
    </row>
    <row r="76" spans="1:10">
      <c r="A76" s="598" t="s">
        <v>103</v>
      </c>
      <c r="B76" s="599"/>
      <c r="C76" s="599"/>
      <c r="D76" s="599"/>
      <c r="E76" s="599"/>
      <c r="F76" s="599"/>
      <c r="G76" s="599"/>
      <c r="H76" s="599"/>
      <c r="I76" s="599"/>
      <c r="J76" s="600"/>
    </row>
    <row r="77" spans="1:10" ht="28.5">
      <c r="A77" s="513" t="s">
        <v>18</v>
      </c>
      <c r="B77" s="507" t="s">
        <v>7</v>
      </c>
      <c r="C77" s="507" t="s">
        <v>8</v>
      </c>
      <c r="D77" s="507" t="s">
        <v>104</v>
      </c>
      <c r="E77" s="507" t="s">
        <v>105</v>
      </c>
      <c r="F77" s="507" t="s">
        <v>106</v>
      </c>
      <c r="G77" s="507" t="s">
        <v>107</v>
      </c>
      <c r="H77" s="507" t="s">
        <v>40</v>
      </c>
      <c r="I77" s="507" t="s">
        <v>108</v>
      </c>
      <c r="J77" s="507" t="s">
        <v>109</v>
      </c>
    </row>
    <row r="78" spans="1:10" ht="17.25">
      <c r="A78" s="551">
        <v>1</v>
      </c>
      <c r="B78" s="130" t="s">
        <v>110</v>
      </c>
      <c r="C78" s="130" t="s">
        <v>111</v>
      </c>
      <c r="D78" s="551">
        <v>8</v>
      </c>
      <c r="E78" s="551">
        <v>3</v>
      </c>
      <c r="F78" s="551">
        <v>1</v>
      </c>
      <c r="G78" s="552">
        <v>1</v>
      </c>
      <c r="H78" s="551">
        <v>68</v>
      </c>
      <c r="I78" s="554">
        <v>18</v>
      </c>
      <c r="J78" s="554">
        <f t="shared" ref="J78:J93" si="1">I78*H78*G78</f>
        <v>1224</v>
      </c>
    </row>
    <row r="79" spans="1:10" ht="17.25">
      <c r="A79" s="551">
        <v>2</v>
      </c>
      <c r="B79" s="130" t="s">
        <v>112</v>
      </c>
      <c r="C79" s="130" t="s">
        <v>113</v>
      </c>
      <c r="D79" s="551">
        <v>10</v>
      </c>
      <c r="E79" s="551">
        <v>3</v>
      </c>
      <c r="F79" s="551"/>
      <c r="G79" s="552">
        <f t="shared" ref="G79:G81" si="2">D79*E79</f>
        <v>30</v>
      </c>
      <c r="H79" s="551">
        <v>1</v>
      </c>
      <c r="I79" s="554">
        <v>25</v>
      </c>
      <c r="J79" s="554">
        <f t="shared" si="1"/>
        <v>750</v>
      </c>
    </row>
    <row r="80" spans="1:10" ht="17.25">
      <c r="A80" s="551">
        <v>3</v>
      </c>
      <c r="B80" s="130" t="s">
        <v>112</v>
      </c>
      <c r="C80" s="130" t="s">
        <v>113</v>
      </c>
      <c r="D80" s="551">
        <v>9.1999999999999993</v>
      </c>
      <c r="E80" s="551">
        <v>3</v>
      </c>
      <c r="F80" s="551"/>
      <c r="G80" s="552">
        <f t="shared" si="2"/>
        <v>27.599999999999998</v>
      </c>
      <c r="H80" s="551">
        <v>1</v>
      </c>
      <c r="I80" s="554">
        <v>25</v>
      </c>
      <c r="J80" s="554">
        <f t="shared" si="1"/>
        <v>690</v>
      </c>
    </row>
    <row r="81" spans="1:10" ht="17.25">
      <c r="A81" s="551">
        <v>4</v>
      </c>
      <c r="B81" s="130" t="s">
        <v>114</v>
      </c>
      <c r="C81" s="130" t="s">
        <v>115</v>
      </c>
      <c r="D81" s="551">
        <v>0.8</v>
      </c>
      <c r="E81" s="551">
        <v>0.6</v>
      </c>
      <c r="F81" s="551"/>
      <c r="G81" s="552">
        <f t="shared" si="2"/>
        <v>0.48</v>
      </c>
      <c r="H81" s="551">
        <v>5</v>
      </c>
      <c r="I81" s="554">
        <v>35</v>
      </c>
      <c r="J81" s="554">
        <f t="shared" si="1"/>
        <v>84</v>
      </c>
    </row>
    <row r="82" spans="1:10" ht="17.25">
      <c r="A82" s="551">
        <v>5</v>
      </c>
      <c r="B82" s="130" t="s">
        <v>116</v>
      </c>
      <c r="C82" s="130" t="s">
        <v>111</v>
      </c>
      <c r="D82" s="551">
        <v>3</v>
      </c>
      <c r="E82" s="551">
        <v>3</v>
      </c>
      <c r="F82" s="551"/>
      <c r="G82" s="552">
        <v>1</v>
      </c>
      <c r="H82" s="551">
        <v>20</v>
      </c>
      <c r="I82" s="554">
        <v>18</v>
      </c>
      <c r="J82" s="554">
        <f t="shared" si="1"/>
        <v>360</v>
      </c>
    </row>
    <row r="83" spans="1:10" ht="17.25">
      <c r="A83" s="551">
        <v>6</v>
      </c>
      <c r="B83" s="130" t="s">
        <v>117</v>
      </c>
      <c r="C83" s="130" t="s">
        <v>113</v>
      </c>
      <c r="D83" s="551">
        <v>3.4</v>
      </c>
      <c r="E83" s="551">
        <v>3</v>
      </c>
      <c r="F83" s="551"/>
      <c r="G83" s="552">
        <f t="shared" ref="G83:G89" si="3">D83*E83</f>
        <v>10.199999999999999</v>
      </c>
      <c r="H83" s="551">
        <v>1</v>
      </c>
      <c r="I83" s="554">
        <v>25</v>
      </c>
      <c r="J83" s="554">
        <f t="shared" si="1"/>
        <v>254.99999999999997</v>
      </c>
    </row>
    <row r="84" spans="1:10" ht="17.25">
      <c r="A84" s="551">
        <v>7</v>
      </c>
      <c r="B84" s="130" t="s">
        <v>118</v>
      </c>
      <c r="C84" s="130" t="s">
        <v>111</v>
      </c>
      <c r="D84" s="551"/>
      <c r="E84" s="551"/>
      <c r="F84" s="551"/>
      <c r="G84" s="552">
        <v>1</v>
      </c>
      <c r="H84" s="551">
        <v>1</v>
      </c>
      <c r="I84" s="554">
        <v>50</v>
      </c>
      <c r="J84" s="554">
        <f t="shared" si="1"/>
        <v>50</v>
      </c>
    </row>
    <row r="85" spans="1:10" ht="17.25">
      <c r="A85" s="551">
        <v>8</v>
      </c>
      <c r="B85" s="130" t="s">
        <v>119</v>
      </c>
      <c r="C85" s="130" t="s">
        <v>120</v>
      </c>
      <c r="D85" s="551">
        <v>12</v>
      </c>
      <c r="E85" s="551">
        <v>0.5</v>
      </c>
      <c r="F85" s="551"/>
      <c r="G85" s="552">
        <f t="shared" si="3"/>
        <v>6</v>
      </c>
      <c r="H85" s="551">
        <v>1</v>
      </c>
      <c r="I85" s="554">
        <v>500</v>
      </c>
      <c r="J85" s="554">
        <f t="shared" si="1"/>
        <v>3000</v>
      </c>
    </row>
    <row r="86" spans="1:10" ht="17.25">
      <c r="A86" s="551">
        <v>9</v>
      </c>
      <c r="B86" s="130" t="s">
        <v>121</v>
      </c>
      <c r="C86" s="130" t="s">
        <v>122</v>
      </c>
      <c r="D86" s="551">
        <v>2</v>
      </c>
      <c r="E86" s="551">
        <v>1</v>
      </c>
      <c r="F86" s="551"/>
      <c r="G86" s="552">
        <v>1</v>
      </c>
      <c r="H86" s="551">
        <v>1</v>
      </c>
      <c r="I86" s="554">
        <v>800</v>
      </c>
      <c r="J86" s="554">
        <f t="shared" si="1"/>
        <v>800</v>
      </c>
    </row>
    <row r="87" spans="1:10" ht="17.25">
      <c r="A87" s="551">
        <v>10</v>
      </c>
      <c r="B87" s="130" t="s">
        <v>123</v>
      </c>
      <c r="C87" s="130" t="s">
        <v>111</v>
      </c>
      <c r="D87" s="551">
        <v>8.4</v>
      </c>
      <c r="E87" s="551">
        <v>2.6</v>
      </c>
      <c r="F87" s="551">
        <v>1</v>
      </c>
      <c r="G87" s="552">
        <v>1</v>
      </c>
      <c r="H87" s="551">
        <v>80</v>
      </c>
      <c r="I87" s="554">
        <v>18</v>
      </c>
      <c r="J87" s="554">
        <f t="shared" si="1"/>
        <v>1440</v>
      </c>
    </row>
    <row r="88" spans="1:10" ht="17.25">
      <c r="A88" s="551">
        <v>11</v>
      </c>
      <c r="B88" s="130" t="s">
        <v>124</v>
      </c>
      <c r="C88" s="130" t="s">
        <v>125</v>
      </c>
      <c r="D88" s="551">
        <v>8.4</v>
      </c>
      <c r="E88" s="551">
        <v>2.6</v>
      </c>
      <c r="F88" s="551"/>
      <c r="G88" s="552">
        <f t="shared" si="3"/>
        <v>21.840000000000003</v>
      </c>
      <c r="H88" s="551">
        <v>1</v>
      </c>
      <c r="I88" s="554">
        <v>160</v>
      </c>
      <c r="J88" s="554">
        <f t="shared" si="1"/>
        <v>3494.4000000000005</v>
      </c>
    </row>
    <row r="89" spans="1:10" ht="17.25">
      <c r="A89" s="551">
        <v>12</v>
      </c>
      <c r="B89" s="130" t="s">
        <v>126</v>
      </c>
      <c r="C89" s="130" t="s">
        <v>127</v>
      </c>
      <c r="D89" s="551">
        <v>8.4</v>
      </c>
      <c r="E89" s="551">
        <v>2.6</v>
      </c>
      <c r="F89" s="551"/>
      <c r="G89" s="552">
        <f t="shared" si="3"/>
        <v>21.840000000000003</v>
      </c>
      <c r="H89" s="551">
        <v>1</v>
      </c>
      <c r="I89" s="554">
        <v>300</v>
      </c>
      <c r="J89" s="554">
        <f t="shared" si="1"/>
        <v>6552.0000000000009</v>
      </c>
    </row>
    <row r="90" spans="1:10" ht="17.25">
      <c r="A90" s="551">
        <v>13</v>
      </c>
      <c r="B90" s="130" t="s">
        <v>128</v>
      </c>
      <c r="C90" s="130" t="s">
        <v>129</v>
      </c>
      <c r="D90" s="551"/>
      <c r="E90" s="551"/>
      <c r="F90" s="551"/>
      <c r="G90" s="552">
        <v>1</v>
      </c>
      <c r="H90" s="551">
        <v>1</v>
      </c>
      <c r="I90" s="554">
        <v>1800</v>
      </c>
      <c r="J90" s="554">
        <f t="shared" si="1"/>
        <v>1800</v>
      </c>
    </row>
    <row r="91" spans="1:10" ht="17.25">
      <c r="A91" s="551">
        <v>14</v>
      </c>
      <c r="B91" s="130" t="s">
        <v>130</v>
      </c>
      <c r="C91" s="130" t="s">
        <v>131</v>
      </c>
      <c r="D91" s="551">
        <v>2.5</v>
      </c>
      <c r="E91" s="551">
        <v>0.8</v>
      </c>
      <c r="F91" s="551"/>
      <c r="G91" s="552">
        <v>1</v>
      </c>
      <c r="H91" s="551">
        <v>1</v>
      </c>
      <c r="I91" s="554">
        <v>1200</v>
      </c>
      <c r="J91" s="554">
        <f t="shared" si="1"/>
        <v>1200</v>
      </c>
    </row>
    <row r="92" spans="1:10" ht="17.25">
      <c r="A92" s="551">
        <v>15</v>
      </c>
      <c r="B92" s="130" t="s">
        <v>132</v>
      </c>
      <c r="C92" s="130" t="s">
        <v>131</v>
      </c>
      <c r="D92" s="551"/>
      <c r="E92" s="551"/>
      <c r="F92" s="551"/>
      <c r="G92" s="552">
        <v>1</v>
      </c>
      <c r="H92" s="551">
        <v>1</v>
      </c>
      <c r="I92" s="554">
        <v>1600</v>
      </c>
      <c r="J92" s="554">
        <f t="shared" si="1"/>
        <v>1600</v>
      </c>
    </row>
    <row r="93" spans="1:10" ht="17.25">
      <c r="A93" s="551">
        <v>16</v>
      </c>
      <c r="B93" s="130" t="s">
        <v>133</v>
      </c>
      <c r="C93" s="130" t="s">
        <v>76</v>
      </c>
      <c r="D93" s="551">
        <v>1</v>
      </c>
      <c r="E93" s="551">
        <v>0.8</v>
      </c>
      <c r="F93" s="551"/>
      <c r="G93" s="552">
        <v>1</v>
      </c>
      <c r="H93" s="551">
        <v>12</v>
      </c>
      <c r="I93" s="554">
        <v>480</v>
      </c>
      <c r="J93" s="554">
        <f t="shared" si="1"/>
        <v>5760</v>
      </c>
    </row>
    <row r="94" spans="1:10" ht="17.25">
      <c r="A94" s="551">
        <v>17</v>
      </c>
      <c r="B94" s="130" t="s">
        <v>134</v>
      </c>
      <c r="C94" s="130" t="s">
        <v>135</v>
      </c>
      <c r="D94" s="551">
        <v>1.2</v>
      </c>
      <c r="E94" s="551">
        <v>4</v>
      </c>
      <c r="F94" s="551">
        <v>0.4</v>
      </c>
      <c r="G94" s="552">
        <v>1</v>
      </c>
      <c r="H94" s="551">
        <v>1</v>
      </c>
      <c r="I94" s="554">
        <v>6000</v>
      </c>
      <c r="J94" s="554">
        <v>6000</v>
      </c>
    </row>
    <row r="95" spans="1:10" ht="17.25">
      <c r="A95" s="551">
        <v>18</v>
      </c>
      <c r="B95" s="130" t="s">
        <v>136</v>
      </c>
      <c r="C95" s="130" t="s">
        <v>125</v>
      </c>
      <c r="D95" s="551"/>
      <c r="E95" s="551"/>
      <c r="F95" s="551"/>
      <c r="G95" s="552">
        <v>1</v>
      </c>
      <c r="H95" s="551">
        <v>1</v>
      </c>
      <c r="I95" s="554">
        <v>1200</v>
      </c>
      <c r="J95" s="554">
        <f t="shared" ref="J95:J97" si="4">I95*H95*G95</f>
        <v>1200</v>
      </c>
    </row>
    <row r="96" spans="1:10" ht="17.25">
      <c r="A96" s="551">
        <v>19</v>
      </c>
      <c r="B96" s="130" t="s">
        <v>137</v>
      </c>
      <c r="C96" s="130" t="s">
        <v>122</v>
      </c>
      <c r="D96" s="551">
        <v>1.5</v>
      </c>
      <c r="E96" s="551">
        <v>1.5</v>
      </c>
      <c r="F96" s="551">
        <v>0.05</v>
      </c>
      <c r="G96" s="552">
        <f>D96*E96</f>
        <v>2.25</v>
      </c>
      <c r="H96" s="551">
        <v>1</v>
      </c>
      <c r="I96" s="554">
        <v>1200</v>
      </c>
      <c r="J96" s="554">
        <f t="shared" si="4"/>
        <v>2700</v>
      </c>
    </row>
    <row r="97" spans="1:10" ht="17.25">
      <c r="A97" s="551">
        <v>20</v>
      </c>
      <c r="B97" s="130" t="s">
        <v>137</v>
      </c>
      <c r="C97" s="130" t="s">
        <v>138</v>
      </c>
      <c r="D97" s="551"/>
      <c r="E97" s="551"/>
      <c r="F97" s="551"/>
      <c r="G97" s="552">
        <v>1</v>
      </c>
      <c r="H97" s="551">
        <v>1</v>
      </c>
      <c r="I97" s="554">
        <v>800</v>
      </c>
      <c r="J97" s="554">
        <f t="shared" si="4"/>
        <v>800</v>
      </c>
    </row>
    <row r="98" spans="1:10" ht="17.25">
      <c r="A98" s="551">
        <v>21</v>
      </c>
      <c r="B98" s="130" t="s">
        <v>139</v>
      </c>
      <c r="C98" s="130" t="s">
        <v>140</v>
      </c>
      <c r="D98" s="551"/>
      <c r="E98" s="551"/>
      <c r="F98" s="551"/>
      <c r="G98" s="552">
        <v>1</v>
      </c>
      <c r="H98" s="551">
        <v>1</v>
      </c>
      <c r="I98" s="554">
        <v>1000</v>
      </c>
      <c r="J98" s="554">
        <v>2000</v>
      </c>
    </row>
    <row r="99" spans="1:10" ht="17.25">
      <c r="A99" s="551">
        <v>22</v>
      </c>
      <c r="B99" s="130" t="s">
        <v>141</v>
      </c>
      <c r="C99" s="130"/>
      <c r="D99" s="551"/>
      <c r="E99" s="551"/>
      <c r="F99" s="551"/>
      <c r="G99" s="552">
        <v>1</v>
      </c>
      <c r="H99" s="551">
        <v>10</v>
      </c>
      <c r="I99" s="554">
        <v>200</v>
      </c>
      <c r="J99" s="554">
        <v>2000</v>
      </c>
    </row>
    <row r="100" spans="1:10" ht="17.25">
      <c r="A100" s="551">
        <v>23</v>
      </c>
      <c r="B100" s="130" t="s">
        <v>142</v>
      </c>
      <c r="C100" s="130"/>
      <c r="D100" s="551"/>
      <c r="E100" s="551"/>
      <c r="F100" s="551"/>
      <c r="G100" s="552">
        <v>1</v>
      </c>
      <c r="H100" s="551">
        <v>4</v>
      </c>
      <c r="I100" s="559">
        <v>200</v>
      </c>
      <c r="J100" s="554">
        <f>I100*H100*G100</f>
        <v>800</v>
      </c>
    </row>
    <row r="101" spans="1:10" ht="17.25">
      <c r="A101" s="333">
        <v>24</v>
      </c>
      <c r="B101" s="634" t="s">
        <v>143</v>
      </c>
      <c r="C101" s="618" t="s">
        <v>144</v>
      </c>
      <c r="D101" s="618"/>
      <c r="E101" s="130" t="s">
        <v>49</v>
      </c>
      <c r="F101" s="553"/>
      <c r="G101" s="553"/>
      <c r="H101" s="130">
        <v>500</v>
      </c>
      <c r="I101" s="554">
        <v>6</v>
      </c>
      <c r="J101" s="540">
        <f t="shared" ref="J101:J110" si="5">I101*H101</f>
        <v>3000</v>
      </c>
    </row>
    <row r="102" spans="1:10" ht="17.25">
      <c r="A102" s="333">
        <v>25</v>
      </c>
      <c r="B102" s="634"/>
      <c r="C102" s="618" t="s">
        <v>145</v>
      </c>
      <c r="D102" s="618"/>
      <c r="E102" s="130" t="s">
        <v>49</v>
      </c>
      <c r="F102" s="553"/>
      <c r="G102" s="553"/>
      <c r="H102" s="130">
        <v>50</v>
      </c>
      <c r="I102" s="554">
        <v>6</v>
      </c>
      <c r="J102" s="540">
        <f t="shared" si="5"/>
        <v>300</v>
      </c>
    </row>
    <row r="103" spans="1:10" ht="17.25">
      <c r="A103" s="333">
        <v>26</v>
      </c>
      <c r="B103" s="634"/>
      <c r="C103" s="618" t="s">
        <v>146</v>
      </c>
      <c r="D103" s="618"/>
      <c r="E103" s="130" t="s">
        <v>49</v>
      </c>
      <c r="F103" s="553"/>
      <c r="G103" s="553"/>
      <c r="H103" s="130">
        <v>50</v>
      </c>
      <c r="I103" s="554">
        <v>6</v>
      </c>
      <c r="J103" s="540">
        <f t="shared" si="5"/>
        <v>300</v>
      </c>
    </row>
    <row r="104" spans="1:10" ht="17.25">
      <c r="A104" s="333">
        <v>27</v>
      </c>
      <c r="B104" s="634"/>
      <c r="C104" s="618" t="s">
        <v>147</v>
      </c>
      <c r="D104" s="618"/>
      <c r="E104" s="130" t="s">
        <v>49</v>
      </c>
      <c r="F104" s="553"/>
      <c r="G104" s="553"/>
      <c r="H104" s="130">
        <v>450</v>
      </c>
      <c r="I104" s="554">
        <v>60</v>
      </c>
      <c r="J104" s="540">
        <f t="shared" si="5"/>
        <v>27000</v>
      </c>
    </row>
    <row r="105" spans="1:10" ht="17.25">
      <c r="A105" s="333">
        <v>28</v>
      </c>
      <c r="B105" s="634"/>
      <c r="C105" s="618" t="s">
        <v>148</v>
      </c>
      <c r="D105" s="618"/>
      <c r="E105" s="130" t="s">
        <v>49</v>
      </c>
      <c r="F105" s="553"/>
      <c r="G105" s="553"/>
      <c r="H105" s="130">
        <v>5</v>
      </c>
      <c r="I105" s="554">
        <v>10</v>
      </c>
      <c r="J105" s="540">
        <f t="shared" si="5"/>
        <v>50</v>
      </c>
    </row>
    <row r="106" spans="1:10" ht="17.25">
      <c r="A106" s="333">
        <v>29</v>
      </c>
      <c r="B106" s="634"/>
      <c r="C106" s="618" t="s">
        <v>149</v>
      </c>
      <c r="D106" s="618"/>
      <c r="E106" s="130" t="s">
        <v>49</v>
      </c>
      <c r="F106" s="553"/>
      <c r="G106" s="553"/>
      <c r="H106" s="130">
        <v>20</v>
      </c>
      <c r="I106" s="554">
        <v>30</v>
      </c>
      <c r="J106" s="540">
        <f t="shared" si="5"/>
        <v>600</v>
      </c>
    </row>
    <row r="107" spans="1:10" ht="17.25">
      <c r="A107" s="333">
        <v>30</v>
      </c>
      <c r="B107" s="634"/>
      <c r="C107" s="618" t="s">
        <v>150</v>
      </c>
      <c r="D107" s="618"/>
      <c r="E107" s="130" t="s">
        <v>49</v>
      </c>
      <c r="F107" s="553"/>
      <c r="G107" s="553"/>
      <c r="H107" s="130">
        <v>1500</v>
      </c>
      <c r="I107" s="554">
        <v>6</v>
      </c>
      <c r="J107" s="540">
        <f t="shared" si="5"/>
        <v>9000</v>
      </c>
    </row>
    <row r="108" spans="1:10" ht="17.25">
      <c r="A108" s="333">
        <v>31</v>
      </c>
      <c r="B108" s="634" t="s">
        <v>32</v>
      </c>
      <c r="C108" s="618" t="s">
        <v>151</v>
      </c>
      <c r="D108" s="618"/>
      <c r="E108" s="130" t="s">
        <v>152</v>
      </c>
      <c r="F108" s="553"/>
      <c r="G108" s="553"/>
      <c r="H108" s="130">
        <v>10</v>
      </c>
      <c r="I108" s="554">
        <v>8</v>
      </c>
      <c r="J108" s="540">
        <f t="shared" si="5"/>
        <v>80</v>
      </c>
    </row>
    <row r="109" spans="1:10" ht="17.25">
      <c r="A109" s="333">
        <v>32</v>
      </c>
      <c r="B109" s="634"/>
      <c r="C109" s="618" t="s">
        <v>153</v>
      </c>
      <c r="D109" s="618"/>
      <c r="E109" s="130" t="s">
        <v>66</v>
      </c>
      <c r="F109" s="553"/>
      <c r="G109" s="553"/>
      <c r="H109" s="130">
        <v>2</v>
      </c>
      <c r="I109" s="554">
        <v>50</v>
      </c>
      <c r="J109" s="540">
        <f t="shared" si="5"/>
        <v>100</v>
      </c>
    </row>
    <row r="110" spans="1:10" ht="17.25">
      <c r="A110" s="333">
        <v>33</v>
      </c>
      <c r="B110" s="634"/>
      <c r="C110" s="618" t="s">
        <v>154</v>
      </c>
      <c r="D110" s="618"/>
      <c r="E110" s="130" t="s">
        <v>155</v>
      </c>
      <c r="F110" s="553"/>
      <c r="G110" s="553"/>
      <c r="H110" s="130">
        <v>2</v>
      </c>
      <c r="I110" s="554">
        <v>1500</v>
      </c>
      <c r="J110" s="540">
        <f t="shared" si="5"/>
        <v>3000</v>
      </c>
    </row>
    <row r="111" spans="1:10" ht="17.25">
      <c r="A111" s="333"/>
      <c r="B111" s="634"/>
      <c r="C111" s="587" t="s">
        <v>156</v>
      </c>
      <c r="D111" s="589"/>
      <c r="E111" s="130"/>
      <c r="F111" s="553"/>
      <c r="G111" s="553"/>
      <c r="H111" s="130"/>
      <c r="I111" s="554"/>
      <c r="J111" s="540"/>
    </row>
    <row r="112" spans="1:10" ht="17.25">
      <c r="A112" s="333"/>
      <c r="B112" s="634"/>
      <c r="C112" s="587" t="s">
        <v>157</v>
      </c>
      <c r="D112" s="589"/>
      <c r="E112" s="130"/>
      <c r="F112" s="553"/>
      <c r="G112" s="553"/>
      <c r="H112" s="130"/>
      <c r="I112" s="554"/>
      <c r="J112" s="540"/>
    </row>
    <row r="113" spans="1:10" ht="17.25">
      <c r="A113" s="333"/>
      <c r="B113" s="634"/>
      <c r="C113" s="587" t="s">
        <v>158</v>
      </c>
      <c r="D113" s="589"/>
      <c r="E113" s="130"/>
      <c r="F113" s="553"/>
      <c r="G113" s="553"/>
      <c r="H113" s="130"/>
      <c r="I113" s="554"/>
      <c r="J113" s="540"/>
    </row>
    <row r="114" spans="1:10" ht="17.25">
      <c r="A114" s="333">
        <v>34</v>
      </c>
      <c r="B114" s="634"/>
      <c r="C114" s="618" t="s">
        <v>159</v>
      </c>
      <c r="D114" s="618"/>
      <c r="E114" s="130" t="s">
        <v>155</v>
      </c>
      <c r="F114" s="553"/>
      <c r="G114" s="553"/>
      <c r="H114" s="130">
        <v>3</v>
      </c>
      <c r="I114" s="554">
        <v>2000</v>
      </c>
      <c r="J114" s="540">
        <f>I114*H114</f>
        <v>6000</v>
      </c>
    </row>
    <row r="115" spans="1:10" ht="17.25">
      <c r="A115" s="333">
        <v>35</v>
      </c>
      <c r="B115" s="634"/>
      <c r="C115" s="618" t="s">
        <v>160</v>
      </c>
      <c r="D115" s="618"/>
      <c r="E115" s="618"/>
      <c r="F115" s="618"/>
      <c r="G115" s="618"/>
      <c r="H115" s="554"/>
      <c r="I115" s="539"/>
      <c r="J115" s="540">
        <v>10000</v>
      </c>
    </row>
    <row r="116" spans="1:10" ht="18">
      <c r="A116" s="555"/>
      <c r="B116" s="619" t="s">
        <v>161</v>
      </c>
      <c r="C116" s="619"/>
      <c r="D116" s="619"/>
      <c r="E116" s="619"/>
      <c r="F116" s="619"/>
      <c r="G116" s="619"/>
      <c r="H116" s="556"/>
      <c r="I116" s="539"/>
      <c r="J116" s="539">
        <f>SUM(J78:J115)</f>
        <v>103989.4</v>
      </c>
    </row>
    <row r="117" spans="1:10">
      <c r="A117" s="620" t="s">
        <v>162</v>
      </c>
      <c r="B117" s="620"/>
      <c r="C117" s="620"/>
      <c r="D117" s="620"/>
      <c r="E117" s="620"/>
      <c r="F117" s="620"/>
      <c r="G117" s="620"/>
      <c r="H117" s="621">
        <f>J116+I74+I63+I57+I11+I23</f>
        <v>1437789.4</v>
      </c>
      <c r="I117" s="622"/>
      <c r="J117" s="623"/>
    </row>
  </sheetData>
  <mergeCells count="114">
    <mergeCell ref="C113:D113"/>
    <mergeCell ref="C114:D114"/>
    <mergeCell ref="C115:G115"/>
    <mergeCell ref="B116:G116"/>
    <mergeCell ref="A117:G117"/>
    <mergeCell ref="H117:J117"/>
    <mergeCell ref="A6:A7"/>
    <mergeCell ref="A8:A9"/>
    <mergeCell ref="B6:B7"/>
    <mergeCell ref="B8:B9"/>
    <mergeCell ref="B15:B18"/>
    <mergeCell ref="B19:B20"/>
    <mergeCell ref="B21:B22"/>
    <mergeCell ref="B28:B31"/>
    <mergeCell ref="B32:B33"/>
    <mergeCell ref="B34:B40"/>
    <mergeCell ref="B41:B44"/>
    <mergeCell ref="B45:B46"/>
    <mergeCell ref="B48:B55"/>
    <mergeCell ref="B68:B69"/>
    <mergeCell ref="B71:B72"/>
    <mergeCell ref="B101:B107"/>
    <mergeCell ref="B108:B115"/>
    <mergeCell ref="J38:J39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71:H71"/>
    <mergeCell ref="C72:H72"/>
    <mergeCell ref="C73:H73"/>
    <mergeCell ref="A74:H74"/>
    <mergeCell ref="A75:H75"/>
    <mergeCell ref="A76:J76"/>
    <mergeCell ref="C101:D101"/>
    <mergeCell ref="C102:D102"/>
    <mergeCell ref="C103:D103"/>
    <mergeCell ref="C62:H62"/>
    <mergeCell ref="A63:H63"/>
    <mergeCell ref="A64:H64"/>
    <mergeCell ref="A65:J65"/>
    <mergeCell ref="C66:H66"/>
    <mergeCell ref="C67:H67"/>
    <mergeCell ref="C68:H68"/>
    <mergeCell ref="C69:H69"/>
    <mergeCell ref="C70:H70"/>
    <mergeCell ref="G54:H54"/>
    <mergeCell ref="G55:H55"/>
    <mergeCell ref="B56:D56"/>
    <mergeCell ref="E56:H56"/>
    <mergeCell ref="A57:H57"/>
    <mergeCell ref="A58:J58"/>
    <mergeCell ref="A59:J59"/>
    <mergeCell ref="C60:H60"/>
    <mergeCell ref="C61:H61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C27:H27"/>
    <mergeCell ref="G28:H28"/>
    <mergeCell ref="G29:H29"/>
    <mergeCell ref="G30:H30"/>
    <mergeCell ref="G31:H31"/>
    <mergeCell ref="G32:H32"/>
    <mergeCell ref="G33:H33"/>
    <mergeCell ref="G34:H34"/>
    <mergeCell ref="G35:H35"/>
    <mergeCell ref="C18:F18"/>
    <mergeCell ref="C19:F19"/>
    <mergeCell ref="C20:F20"/>
    <mergeCell ref="C21:F21"/>
    <mergeCell ref="C22:F22"/>
    <mergeCell ref="A23:H23"/>
    <mergeCell ref="A24:J24"/>
    <mergeCell ref="A25:J25"/>
    <mergeCell ref="G26:H26"/>
    <mergeCell ref="C8:H8"/>
    <mergeCell ref="C9:H9"/>
    <mergeCell ref="C10:H10"/>
    <mergeCell ref="A11:H11"/>
    <mergeCell ref="A13:J13"/>
    <mergeCell ref="C14:F14"/>
    <mergeCell ref="C15:F15"/>
    <mergeCell ref="C16:F16"/>
    <mergeCell ref="C17:F17"/>
    <mergeCell ref="A1:J1"/>
    <mergeCell ref="A2:H2"/>
    <mergeCell ref="I2:J2"/>
    <mergeCell ref="A3:H3"/>
    <mergeCell ref="I3:J3"/>
    <mergeCell ref="A4:J4"/>
    <mergeCell ref="C5:H5"/>
    <mergeCell ref="C6:H6"/>
    <mergeCell ref="C7:H7"/>
  </mergeCells>
  <phoneticPr fontId="133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C27"/>
  <sheetViews>
    <sheetView workbookViewId="0">
      <selection sqref="A1:C27"/>
    </sheetView>
  </sheetViews>
  <sheetFormatPr defaultColWidth="9" defaultRowHeight="14.25"/>
  <cols>
    <col min="1" max="1" width="40.625" customWidth="1"/>
    <col min="2" max="2" width="32.5" customWidth="1"/>
    <col min="3" max="3" width="134.625" customWidth="1"/>
  </cols>
  <sheetData>
    <row r="1" spans="1:3" ht="29.25">
      <c r="A1" s="707" t="s">
        <v>1352</v>
      </c>
      <c r="B1" s="707"/>
      <c r="C1" s="707"/>
    </row>
    <row r="2" spans="1:3" ht="31.5">
      <c r="A2" s="948" t="s">
        <v>1353</v>
      </c>
      <c r="B2" s="949"/>
      <c r="C2" s="949"/>
    </row>
    <row r="3" spans="1:3" ht="26.1" customHeight="1">
      <c r="A3" s="950" t="s">
        <v>1354</v>
      </c>
      <c r="B3" s="951"/>
      <c r="C3" s="951"/>
    </row>
    <row r="4" spans="1:3" ht="96" customHeight="1">
      <c r="A4" s="710" t="s">
        <v>1355</v>
      </c>
      <c r="B4" s="31" t="s">
        <v>1356</v>
      </c>
      <c r="C4" s="32" t="s">
        <v>1357</v>
      </c>
    </row>
    <row r="5" spans="1:3" ht="96" customHeight="1">
      <c r="A5" s="710"/>
      <c r="B5" s="33" t="s">
        <v>1358</v>
      </c>
      <c r="C5" s="32" t="s">
        <v>1359</v>
      </c>
    </row>
    <row r="6" spans="1:3" ht="63" customHeight="1">
      <c r="A6" s="710"/>
      <c r="B6" s="34" t="s">
        <v>1360</v>
      </c>
      <c r="C6" s="32" t="s">
        <v>1361</v>
      </c>
    </row>
    <row r="7" spans="1:3" ht="65.099999999999994" customHeight="1">
      <c r="A7" s="711" t="s">
        <v>1362</v>
      </c>
      <c r="B7" s="31" t="s">
        <v>1356</v>
      </c>
      <c r="C7" s="36" t="s">
        <v>1363</v>
      </c>
    </row>
    <row r="8" spans="1:3" ht="87.95" customHeight="1">
      <c r="A8" s="711"/>
      <c r="B8" s="33" t="s">
        <v>1358</v>
      </c>
      <c r="C8" s="36" t="s">
        <v>1364</v>
      </c>
    </row>
    <row r="9" spans="1:3" ht="69">
      <c r="A9" s="711"/>
      <c r="B9" s="34" t="s">
        <v>1360</v>
      </c>
      <c r="C9" s="36" t="s">
        <v>1365</v>
      </c>
    </row>
    <row r="10" spans="1:3" ht="51.75">
      <c r="A10" s="711" t="s">
        <v>1366</v>
      </c>
      <c r="B10" s="31" t="s">
        <v>1356</v>
      </c>
      <c r="C10" s="36" t="s">
        <v>1367</v>
      </c>
    </row>
    <row r="11" spans="1:3" ht="86.1" customHeight="1">
      <c r="A11" s="711"/>
      <c r="B11" s="33" t="s">
        <v>1358</v>
      </c>
      <c r="C11" s="36" t="s">
        <v>1368</v>
      </c>
    </row>
    <row r="12" spans="1:3" ht="69">
      <c r="A12" s="711"/>
      <c r="B12" s="34" t="s">
        <v>1360</v>
      </c>
      <c r="C12" s="36" t="s">
        <v>1369</v>
      </c>
    </row>
    <row r="13" spans="1:3" ht="45" customHeight="1">
      <c r="A13" s="711" t="s">
        <v>1370</v>
      </c>
      <c r="B13" s="31" t="s">
        <v>1356</v>
      </c>
      <c r="C13" s="36" t="s">
        <v>1371</v>
      </c>
    </row>
    <row r="14" spans="1:3" ht="66" customHeight="1">
      <c r="A14" s="711"/>
      <c r="B14" s="33" t="s">
        <v>1358</v>
      </c>
      <c r="C14" s="36" t="s">
        <v>1372</v>
      </c>
    </row>
    <row r="15" spans="1:3" ht="86.25">
      <c r="A15" s="711"/>
      <c r="B15" s="34" t="s">
        <v>1360</v>
      </c>
      <c r="C15" s="36" t="s">
        <v>1373</v>
      </c>
    </row>
    <row r="16" spans="1:3" ht="48" customHeight="1">
      <c r="A16" s="711" t="s">
        <v>1374</v>
      </c>
      <c r="B16" s="31" t="s">
        <v>1356</v>
      </c>
      <c r="C16" s="36" t="s">
        <v>1375</v>
      </c>
    </row>
    <row r="17" spans="1:3" ht="87" customHeight="1">
      <c r="A17" s="711"/>
      <c r="B17" s="33" t="s">
        <v>1358</v>
      </c>
      <c r="C17" s="36" t="s">
        <v>1376</v>
      </c>
    </row>
    <row r="18" spans="1:3" ht="108" customHeight="1">
      <c r="A18" s="711"/>
      <c r="B18" s="34" t="s">
        <v>1377</v>
      </c>
      <c r="C18" s="36" t="s">
        <v>1378</v>
      </c>
    </row>
    <row r="19" spans="1:3" ht="126.95" customHeight="1">
      <c r="A19" s="711" t="s">
        <v>1379</v>
      </c>
      <c r="B19" s="31" t="s">
        <v>1356</v>
      </c>
      <c r="C19" s="36" t="s">
        <v>1380</v>
      </c>
    </row>
    <row r="20" spans="1:3" ht="272.10000000000002" customHeight="1">
      <c r="A20" s="711"/>
      <c r="B20" s="33" t="s">
        <v>1358</v>
      </c>
      <c r="C20" s="36" t="s">
        <v>1381</v>
      </c>
    </row>
    <row r="21" spans="1:3" ht="48" customHeight="1">
      <c r="A21" s="711"/>
      <c r="B21" s="34" t="s">
        <v>1360</v>
      </c>
      <c r="C21" s="36" t="s">
        <v>1382</v>
      </c>
    </row>
    <row r="22" spans="1:3" ht="54" customHeight="1">
      <c r="A22" s="711" t="s">
        <v>1383</v>
      </c>
      <c r="B22" s="31" t="s">
        <v>1356</v>
      </c>
      <c r="C22" s="36" t="s">
        <v>1384</v>
      </c>
    </row>
    <row r="23" spans="1:3" ht="72.95" customHeight="1">
      <c r="A23" s="711"/>
      <c r="B23" s="33" t="s">
        <v>1358</v>
      </c>
      <c r="C23" s="36" t="s">
        <v>1385</v>
      </c>
    </row>
    <row r="24" spans="1:3" ht="78" customHeight="1">
      <c r="A24" s="711"/>
      <c r="B24" s="34" t="s">
        <v>1360</v>
      </c>
      <c r="C24" s="36" t="s">
        <v>1386</v>
      </c>
    </row>
    <row r="25" spans="1:3" ht="71.099999999999994" customHeight="1">
      <c r="A25" s="711" t="s">
        <v>1387</v>
      </c>
      <c r="B25" s="31" t="s">
        <v>1356</v>
      </c>
      <c r="C25" s="36" t="s">
        <v>1388</v>
      </c>
    </row>
    <row r="26" spans="1:3" ht="90" customHeight="1">
      <c r="A26" s="711"/>
      <c r="B26" s="33" t="s">
        <v>1358</v>
      </c>
      <c r="C26" s="36" t="s">
        <v>1389</v>
      </c>
    </row>
    <row r="27" spans="1:3" ht="66" customHeight="1">
      <c r="A27" s="711"/>
      <c r="B27" s="34" t="s">
        <v>1360</v>
      </c>
      <c r="C27" s="36" t="s">
        <v>1390</v>
      </c>
    </row>
  </sheetData>
  <mergeCells count="11">
    <mergeCell ref="A25:A27"/>
    <mergeCell ref="A10:A12"/>
    <mergeCell ref="A13:A15"/>
    <mergeCell ref="A16:A18"/>
    <mergeCell ref="A19:A21"/>
    <mergeCell ref="A22:A24"/>
    <mergeCell ref="A1:C1"/>
    <mergeCell ref="A2:C2"/>
    <mergeCell ref="A3:C3"/>
    <mergeCell ref="A4:A6"/>
    <mergeCell ref="A7:A9"/>
  </mergeCells>
  <phoneticPr fontId="133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3" tint="0.59999389629810485"/>
  </sheetPr>
  <dimension ref="A1:P37"/>
  <sheetViews>
    <sheetView showGridLines="0" workbookViewId="0">
      <selection sqref="A1:H37"/>
    </sheetView>
  </sheetViews>
  <sheetFormatPr defaultColWidth="11" defaultRowHeight="14.25"/>
  <cols>
    <col min="1" max="1" width="22.125" customWidth="1"/>
    <col min="2" max="2" width="26.125" customWidth="1"/>
    <col min="3" max="3" width="39" customWidth="1"/>
    <col min="4" max="4" width="32" customWidth="1"/>
    <col min="5" max="5" width="31.75" customWidth="1"/>
    <col min="6" max="6" width="29.5" customWidth="1"/>
    <col min="7" max="7" width="8.75" hidden="1" customWidth="1"/>
    <col min="8" max="8" width="0.875" customWidth="1"/>
    <col min="14" max="15" width="21.125" customWidth="1"/>
  </cols>
  <sheetData>
    <row r="1" spans="1:8" ht="29.25">
      <c r="A1" s="862" t="s">
        <v>1391</v>
      </c>
      <c r="B1" s="862"/>
      <c r="C1" s="862"/>
      <c r="D1" s="862"/>
      <c r="E1" s="862"/>
      <c r="F1" s="862"/>
      <c r="G1" s="862"/>
      <c r="H1" s="862"/>
    </row>
    <row r="2" spans="1:8" ht="18">
      <c r="A2" s="952" t="s">
        <v>1392</v>
      </c>
      <c r="B2" s="952"/>
      <c r="C2" s="952"/>
      <c r="D2" s="952"/>
      <c r="E2" s="952"/>
      <c r="F2" s="952"/>
      <c r="G2" s="952"/>
      <c r="H2" s="952"/>
    </row>
    <row r="3" spans="1:8" ht="18">
      <c r="A3" s="952" t="s">
        <v>1393</v>
      </c>
      <c r="B3" s="952"/>
      <c r="C3" s="952"/>
      <c r="D3" s="952"/>
      <c r="E3" s="952"/>
      <c r="F3" s="952"/>
      <c r="G3" s="952"/>
      <c r="H3" s="952"/>
    </row>
    <row r="4" spans="1:8" ht="18">
      <c r="A4" s="952" t="s">
        <v>1394</v>
      </c>
      <c r="B4" s="952"/>
      <c r="C4" s="952"/>
      <c r="D4" s="952"/>
      <c r="E4" s="952"/>
      <c r="F4" s="952"/>
      <c r="G4" s="952"/>
      <c r="H4" s="952"/>
    </row>
    <row r="5" spans="1:8" ht="18">
      <c r="A5" s="28" t="s">
        <v>1395</v>
      </c>
      <c r="B5" s="28" t="s">
        <v>1396</v>
      </c>
      <c r="C5" s="28" t="s">
        <v>1397</v>
      </c>
      <c r="D5" s="28" t="s">
        <v>1398</v>
      </c>
      <c r="E5" s="28" t="s">
        <v>1399</v>
      </c>
      <c r="F5" s="28" t="s">
        <v>1400</v>
      </c>
    </row>
    <row r="6" spans="1:8" ht="17.25">
      <c r="A6" s="29" t="s">
        <v>1401</v>
      </c>
      <c r="B6" s="29" t="s">
        <v>1402</v>
      </c>
      <c r="C6" s="29"/>
      <c r="D6" s="29"/>
      <c r="E6" s="29"/>
      <c r="F6" s="29"/>
    </row>
    <row r="7" spans="1:8" ht="17.25">
      <c r="A7" s="29" t="s">
        <v>1403</v>
      </c>
      <c r="B7" s="29" t="s">
        <v>1402</v>
      </c>
      <c r="C7" s="29"/>
      <c r="D7" s="29"/>
      <c r="E7" s="29"/>
      <c r="F7" s="29"/>
    </row>
    <row r="8" spans="1:8" ht="17.25">
      <c r="A8" s="29" t="s">
        <v>1404</v>
      </c>
      <c r="B8" s="29" t="s">
        <v>1405</v>
      </c>
      <c r="C8" s="29"/>
      <c r="D8" s="29"/>
      <c r="E8" s="29"/>
      <c r="F8" s="29"/>
    </row>
    <row r="9" spans="1:8" ht="17.25">
      <c r="A9" s="29" t="s">
        <v>1406</v>
      </c>
      <c r="B9" s="29" t="s">
        <v>1407</v>
      </c>
      <c r="C9" s="29"/>
      <c r="D9" s="29"/>
      <c r="E9" s="29"/>
      <c r="F9" s="29"/>
    </row>
    <row r="10" spans="1:8" ht="17.25">
      <c r="A10" s="29" t="s">
        <v>1408</v>
      </c>
      <c r="B10" s="29" t="s">
        <v>1407</v>
      </c>
      <c r="C10" s="29"/>
      <c r="D10" s="29"/>
      <c r="E10" s="29"/>
      <c r="F10" s="29"/>
    </row>
    <row r="11" spans="1:8" ht="17.25">
      <c r="A11" s="29" t="s">
        <v>1409</v>
      </c>
      <c r="B11" s="29" t="s">
        <v>1407</v>
      </c>
      <c r="C11" s="29"/>
      <c r="D11" s="29"/>
      <c r="E11" s="29"/>
      <c r="F11" s="29"/>
    </row>
    <row r="12" spans="1:8" ht="17.25">
      <c r="A12" s="29" t="s">
        <v>1410</v>
      </c>
      <c r="B12" s="29" t="s">
        <v>1411</v>
      </c>
      <c r="C12" s="29"/>
      <c r="D12" s="29"/>
      <c r="E12" s="29"/>
      <c r="F12" s="29"/>
    </row>
    <row r="13" spans="1:8" ht="17.25">
      <c r="A13" s="29" t="s">
        <v>1410</v>
      </c>
      <c r="B13" s="29" t="s">
        <v>1411</v>
      </c>
      <c r="C13" s="29"/>
      <c r="D13" s="29"/>
      <c r="E13" s="29"/>
      <c r="F13" s="29"/>
    </row>
    <row r="14" spans="1:8" ht="17.25">
      <c r="A14" s="29" t="s">
        <v>1410</v>
      </c>
      <c r="B14" s="29" t="s">
        <v>1411</v>
      </c>
      <c r="C14" s="29"/>
      <c r="D14" s="29"/>
      <c r="E14" s="29"/>
      <c r="F14" s="29"/>
    </row>
    <row r="16" spans="1:8" ht="18">
      <c r="A16" s="28" t="s">
        <v>1412</v>
      </c>
      <c r="B16" s="28" t="s">
        <v>1396</v>
      </c>
      <c r="C16" s="28" t="s">
        <v>1397</v>
      </c>
      <c r="D16" s="28" t="s">
        <v>1398</v>
      </c>
      <c r="E16" s="28" t="s">
        <v>1399</v>
      </c>
      <c r="F16" s="28" t="s">
        <v>1400</v>
      </c>
    </row>
    <row r="17" spans="1:16" ht="17.25">
      <c r="A17" s="29" t="s">
        <v>1413</v>
      </c>
      <c r="B17" s="29" t="s">
        <v>1414</v>
      </c>
      <c r="C17" s="29"/>
      <c r="D17" s="29"/>
      <c r="E17" s="29"/>
      <c r="F17" s="29"/>
    </row>
    <row r="18" spans="1:16" ht="17.25">
      <c r="A18" s="29" t="s">
        <v>1415</v>
      </c>
      <c r="B18" s="29" t="s">
        <v>1414</v>
      </c>
      <c r="C18" s="29"/>
      <c r="D18" s="29"/>
      <c r="E18" s="29"/>
      <c r="F18" s="29"/>
    </row>
    <row r="19" spans="1:16" ht="17.25">
      <c r="A19" s="29" t="s">
        <v>1416</v>
      </c>
      <c r="B19" s="29" t="s">
        <v>1411</v>
      </c>
      <c r="C19" s="29"/>
      <c r="D19" s="29"/>
      <c r="E19" s="29"/>
      <c r="F19" s="29"/>
    </row>
    <row r="20" spans="1:16" ht="17.25">
      <c r="A20" s="29" t="s">
        <v>1417</v>
      </c>
      <c r="B20" s="29" t="s">
        <v>1418</v>
      </c>
      <c r="C20" s="29"/>
      <c r="D20" s="29"/>
      <c r="E20" s="29"/>
      <c r="F20" s="29"/>
    </row>
    <row r="21" spans="1:16" ht="17.25">
      <c r="A21" s="29" t="s">
        <v>1419</v>
      </c>
      <c r="B21" s="29" t="s">
        <v>1405</v>
      </c>
      <c r="C21" s="29"/>
      <c r="D21" s="29"/>
      <c r="E21" s="29"/>
      <c r="F21" s="29"/>
    </row>
    <row r="22" spans="1:16" ht="17.25">
      <c r="A22" s="29" t="s">
        <v>1420</v>
      </c>
      <c r="B22" s="29" t="s">
        <v>1418</v>
      </c>
      <c r="C22" s="29"/>
      <c r="D22" s="29"/>
      <c r="E22" s="29"/>
      <c r="F22" s="29"/>
    </row>
    <row r="23" spans="1:16" ht="17.25">
      <c r="A23" s="29" t="s">
        <v>1421</v>
      </c>
      <c r="B23" s="29" t="s">
        <v>1422</v>
      </c>
      <c r="C23" s="29"/>
      <c r="D23" s="29"/>
      <c r="E23" s="29"/>
      <c r="F23" s="29"/>
    </row>
    <row r="24" spans="1:16" ht="17.25">
      <c r="A24" s="29" t="s">
        <v>1423</v>
      </c>
      <c r="B24" s="29" t="s">
        <v>1424</v>
      </c>
      <c r="C24" s="29"/>
      <c r="D24" s="29"/>
      <c r="E24" s="29"/>
      <c r="F24" s="29"/>
    </row>
    <row r="25" spans="1:16" ht="17.25">
      <c r="A25" s="29"/>
      <c r="B25" s="29"/>
      <c r="C25" s="29"/>
      <c r="D25" s="29"/>
      <c r="E25" s="29"/>
      <c r="F25" s="29"/>
    </row>
    <row r="28" spans="1:16" ht="18">
      <c r="A28" s="28" t="s">
        <v>1425</v>
      </c>
      <c r="B28" s="28" t="s">
        <v>1396</v>
      </c>
      <c r="C28" s="28" t="s">
        <v>1397</v>
      </c>
      <c r="D28" s="28" t="s">
        <v>1398</v>
      </c>
      <c r="E28" s="28" t="s">
        <v>1399</v>
      </c>
      <c r="F28" s="28" t="s">
        <v>1400</v>
      </c>
    </row>
    <row r="29" spans="1:16" ht="17.25">
      <c r="A29" s="29" t="s">
        <v>1426</v>
      </c>
      <c r="B29" s="29" t="s">
        <v>1411</v>
      </c>
      <c r="C29" s="29"/>
      <c r="D29" s="29"/>
      <c r="E29" s="29"/>
      <c r="F29" s="29"/>
    </row>
    <row r="30" spans="1:16" ht="17.25">
      <c r="A30" s="29" t="s">
        <v>1427</v>
      </c>
      <c r="B30" s="29" t="s">
        <v>1411</v>
      </c>
      <c r="C30" s="29"/>
      <c r="D30" s="29"/>
      <c r="E30" s="29"/>
      <c r="F30" s="29"/>
    </row>
    <row r="31" spans="1:16" ht="17.25">
      <c r="A31" s="29" t="s">
        <v>1428</v>
      </c>
      <c r="B31" s="29" t="s">
        <v>1411</v>
      </c>
      <c r="C31" s="29"/>
      <c r="D31" s="29"/>
      <c r="E31" s="29"/>
      <c r="F31" s="29"/>
      <c r="N31" s="30"/>
      <c r="O31" s="30"/>
      <c r="P31" s="30"/>
    </row>
    <row r="32" spans="1:16" ht="17.25">
      <c r="A32" s="29" t="s">
        <v>1429</v>
      </c>
      <c r="B32" s="29" t="s">
        <v>1407</v>
      </c>
      <c r="C32" s="29"/>
      <c r="D32" s="29"/>
      <c r="E32" s="29"/>
      <c r="F32" s="29"/>
    </row>
    <row r="33" spans="1:6" ht="17.25">
      <c r="A33" s="29"/>
      <c r="B33" s="29"/>
      <c r="C33" s="29"/>
      <c r="D33" s="29"/>
      <c r="E33" s="29"/>
      <c r="F33" s="29"/>
    </row>
    <row r="34" spans="1:6" ht="18">
      <c r="A34" s="28" t="s">
        <v>1430</v>
      </c>
      <c r="B34" s="28" t="s">
        <v>1396</v>
      </c>
      <c r="C34" s="28" t="s">
        <v>1397</v>
      </c>
      <c r="D34" s="28" t="s">
        <v>1398</v>
      </c>
      <c r="E34" s="28" t="s">
        <v>1399</v>
      </c>
      <c r="F34" s="28" t="s">
        <v>1400</v>
      </c>
    </row>
    <row r="35" spans="1:6" ht="17.25">
      <c r="A35" s="29" t="s">
        <v>1431</v>
      </c>
      <c r="B35" s="29"/>
      <c r="C35" s="29"/>
      <c r="D35" s="29"/>
      <c r="E35" s="29"/>
      <c r="F35" s="29"/>
    </row>
    <row r="36" spans="1:6" ht="17.25">
      <c r="A36" s="29" t="s">
        <v>1432</v>
      </c>
      <c r="B36" s="29"/>
      <c r="C36" s="29"/>
      <c r="D36" s="29"/>
      <c r="E36" s="29"/>
      <c r="F36" s="29"/>
    </row>
    <row r="37" spans="1:6" ht="17.25">
      <c r="A37" s="29"/>
      <c r="B37" s="29"/>
      <c r="C37" s="29"/>
      <c r="D37" s="29"/>
      <c r="E37" s="29"/>
      <c r="F37" s="29"/>
    </row>
  </sheetData>
  <mergeCells count="4">
    <mergeCell ref="A1:H1"/>
    <mergeCell ref="A2:H2"/>
    <mergeCell ref="A3:H3"/>
    <mergeCell ref="A4:H4"/>
  </mergeCells>
  <phoneticPr fontId="133" type="noConversion"/>
  <pageMargins left="0.69930555555555596" right="0.69930555555555596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G23"/>
  <sheetViews>
    <sheetView workbookViewId="0">
      <pane ySplit="4" topLeftCell="A5" activePane="bottomLeft" state="frozen"/>
      <selection pane="bottomLeft" sqref="A1:F23"/>
    </sheetView>
  </sheetViews>
  <sheetFormatPr defaultColWidth="9" defaultRowHeight="14.25"/>
  <cols>
    <col min="1" max="1" width="20.25" customWidth="1"/>
    <col min="2" max="2" width="32.5" customWidth="1"/>
    <col min="3" max="3" width="19.625" customWidth="1"/>
    <col min="4" max="4" width="22.625" customWidth="1"/>
    <col min="5" max="5" width="21.25" customWidth="1"/>
    <col min="6" max="6" width="58.5" customWidth="1"/>
  </cols>
  <sheetData>
    <row r="1" spans="1:7" ht="33" customHeight="1">
      <c r="A1" s="679" t="s">
        <v>1433</v>
      </c>
      <c r="B1" s="679"/>
      <c r="C1" s="679"/>
      <c r="D1" s="679"/>
      <c r="E1" s="679"/>
      <c r="F1" s="679"/>
      <c r="G1" s="19"/>
    </row>
    <row r="2" spans="1:7" ht="24.95" customHeight="1">
      <c r="A2" s="20" t="s">
        <v>629</v>
      </c>
      <c r="B2" s="953"/>
      <c r="C2" s="953"/>
      <c r="D2" s="953"/>
      <c r="E2" s="953"/>
      <c r="F2" s="954"/>
      <c r="G2" s="19"/>
    </row>
    <row r="3" spans="1:7" ht="23.1" customHeight="1">
      <c r="A3" s="21" t="s">
        <v>631</v>
      </c>
      <c r="B3" s="955"/>
      <c r="C3" s="955"/>
      <c r="D3" s="955"/>
      <c r="E3" s="955"/>
      <c r="F3" s="956"/>
      <c r="G3" s="19"/>
    </row>
    <row r="4" spans="1:7" ht="20.100000000000001" customHeight="1">
      <c r="A4" s="21" t="s">
        <v>1130</v>
      </c>
      <c r="B4" s="955"/>
      <c r="C4" s="955"/>
      <c r="D4" s="955"/>
      <c r="E4" s="955"/>
      <c r="F4" s="956"/>
      <c r="G4" s="19"/>
    </row>
    <row r="5" spans="1:7" ht="27.95" customHeight="1">
      <c r="A5" s="22" t="s">
        <v>18</v>
      </c>
      <c r="B5" s="23" t="s">
        <v>1434</v>
      </c>
      <c r="C5" s="23" t="s">
        <v>1435</v>
      </c>
      <c r="D5" s="23" t="s">
        <v>1436</v>
      </c>
      <c r="E5" s="23" t="s">
        <v>1437</v>
      </c>
      <c r="F5" s="24" t="s">
        <v>1438</v>
      </c>
      <c r="G5" s="19"/>
    </row>
    <row r="6" spans="1:7" ht="27.95" customHeight="1">
      <c r="A6" s="25">
        <v>1</v>
      </c>
      <c r="B6" s="26" t="s">
        <v>1439</v>
      </c>
      <c r="C6" s="26"/>
      <c r="D6" s="23"/>
      <c r="E6" s="23"/>
      <c r="F6" s="24"/>
      <c r="G6" s="19"/>
    </row>
    <row r="7" spans="1:7" ht="27.95" customHeight="1">
      <c r="A7" s="25">
        <v>2</v>
      </c>
      <c r="B7" s="26" t="s">
        <v>1440</v>
      </c>
      <c r="C7" s="26"/>
      <c r="D7" s="23"/>
      <c r="E7" s="23"/>
      <c r="F7" s="24"/>
      <c r="G7" s="19"/>
    </row>
    <row r="8" spans="1:7" ht="27.95" customHeight="1">
      <c r="A8" s="25">
        <v>3</v>
      </c>
      <c r="B8" s="26" t="s">
        <v>1441</v>
      </c>
      <c r="C8" s="26"/>
      <c r="D8" s="23"/>
      <c r="E8" s="23"/>
      <c r="F8" s="24"/>
      <c r="G8" s="19"/>
    </row>
    <row r="9" spans="1:7" ht="27.95" customHeight="1">
      <c r="A9" s="25">
        <v>4</v>
      </c>
      <c r="B9" s="26" t="s">
        <v>1442</v>
      </c>
      <c r="C9" s="26"/>
      <c r="D9" s="23"/>
      <c r="E9" s="23"/>
      <c r="F9" s="24"/>
      <c r="G9" s="19"/>
    </row>
    <row r="10" spans="1:7" ht="27.95" customHeight="1">
      <c r="A10" s="25">
        <v>6</v>
      </c>
      <c r="B10" s="26" t="s">
        <v>1443</v>
      </c>
      <c r="C10" s="26"/>
      <c r="D10" s="23"/>
      <c r="E10" s="23"/>
      <c r="F10" s="24"/>
      <c r="G10" s="19"/>
    </row>
    <row r="11" spans="1:7" ht="27.95" customHeight="1">
      <c r="A11" s="25">
        <v>7</v>
      </c>
      <c r="B11" s="26" t="s">
        <v>667</v>
      </c>
      <c r="C11" s="26"/>
      <c r="D11" s="23"/>
      <c r="E11" s="23"/>
      <c r="F11" s="24"/>
      <c r="G11" s="19"/>
    </row>
    <row r="12" spans="1:7" ht="27.95" customHeight="1">
      <c r="A12" s="25">
        <v>8</v>
      </c>
      <c r="B12" s="26" t="s">
        <v>1444</v>
      </c>
      <c r="C12" s="26"/>
      <c r="D12" s="23"/>
      <c r="E12" s="23"/>
      <c r="F12" s="24"/>
      <c r="G12" s="19"/>
    </row>
    <row r="13" spans="1:7" ht="27.95" customHeight="1">
      <c r="A13" s="25">
        <v>9</v>
      </c>
      <c r="B13" s="26" t="s">
        <v>1445</v>
      </c>
      <c r="C13" s="26"/>
      <c r="D13" s="23"/>
      <c r="E13" s="23"/>
      <c r="F13" s="24"/>
      <c r="G13" s="19"/>
    </row>
    <row r="14" spans="1:7" ht="27.95" customHeight="1">
      <c r="A14" s="25">
        <v>10</v>
      </c>
      <c r="B14" s="26" t="s">
        <v>1446</v>
      </c>
      <c r="C14" s="26"/>
      <c r="D14" s="23"/>
      <c r="E14" s="23"/>
      <c r="F14" s="24"/>
      <c r="G14" s="19"/>
    </row>
    <row r="15" spans="1:7" ht="27.95" customHeight="1">
      <c r="A15" s="25">
        <v>11</v>
      </c>
      <c r="B15" s="26" t="s">
        <v>1447</v>
      </c>
      <c r="C15" s="26"/>
      <c r="D15" s="23"/>
      <c r="E15" s="23"/>
      <c r="F15" s="24"/>
      <c r="G15" s="19"/>
    </row>
    <row r="16" spans="1:7" ht="27.95" customHeight="1">
      <c r="A16" s="25">
        <v>12</v>
      </c>
      <c r="B16" s="26" t="s">
        <v>1448</v>
      </c>
      <c r="C16" s="26"/>
      <c r="D16" s="23"/>
      <c r="E16" s="23"/>
      <c r="F16" s="24"/>
      <c r="G16" s="19"/>
    </row>
    <row r="17" spans="1:7" ht="27.95" customHeight="1">
      <c r="A17" s="25">
        <v>13</v>
      </c>
      <c r="B17" s="26" t="s">
        <v>1449</v>
      </c>
      <c r="C17" s="26"/>
      <c r="D17" s="23"/>
      <c r="E17" s="23"/>
      <c r="F17" s="24"/>
      <c r="G17" s="19"/>
    </row>
    <row r="18" spans="1:7" ht="27.95" customHeight="1">
      <c r="A18" s="25">
        <v>14</v>
      </c>
      <c r="B18" s="26" t="s">
        <v>1273</v>
      </c>
      <c r="C18" s="26"/>
      <c r="D18" s="23"/>
      <c r="E18" s="23"/>
      <c r="F18" s="24"/>
      <c r="G18" s="19"/>
    </row>
    <row r="19" spans="1:7" ht="27.95" customHeight="1">
      <c r="A19" s="25">
        <v>15</v>
      </c>
      <c r="B19" s="26" t="s">
        <v>1450</v>
      </c>
      <c r="C19" s="26"/>
      <c r="D19" s="23"/>
      <c r="E19" s="23"/>
      <c r="F19" s="24"/>
      <c r="G19" s="19"/>
    </row>
    <row r="20" spans="1:7" ht="27.95" customHeight="1">
      <c r="A20" s="25">
        <v>16</v>
      </c>
      <c r="B20" s="26" t="s">
        <v>656</v>
      </c>
      <c r="C20" s="26"/>
      <c r="D20" s="23"/>
      <c r="E20" s="23"/>
      <c r="F20" s="24"/>
      <c r="G20" s="19"/>
    </row>
    <row r="21" spans="1:7" ht="27.95" customHeight="1">
      <c r="A21" s="25">
        <v>17</v>
      </c>
      <c r="B21" s="26" t="s">
        <v>1451</v>
      </c>
      <c r="C21" s="26"/>
      <c r="D21" s="23"/>
      <c r="E21" s="23"/>
      <c r="F21" s="24"/>
      <c r="G21" s="19"/>
    </row>
    <row r="22" spans="1:7" ht="27.95" customHeight="1">
      <c r="A22" s="25">
        <v>18</v>
      </c>
      <c r="B22" s="26" t="s">
        <v>1452</v>
      </c>
      <c r="C22" s="26"/>
      <c r="D22" s="23"/>
      <c r="E22" s="23"/>
      <c r="F22" s="24"/>
      <c r="G22" s="19"/>
    </row>
    <row r="23" spans="1:7" ht="36" customHeight="1">
      <c r="A23" s="27" t="s">
        <v>1453</v>
      </c>
      <c r="B23" s="687"/>
      <c r="C23" s="687"/>
      <c r="D23" s="687"/>
      <c r="E23" s="687"/>
      <c r="F23" s="689"/>
      <c r="G23" s="19"/>
    </row>
  </sheetData>
  <mergeCells count="5">
    <mergeCell ref="A1:F1"/>
    <mergeCell ref="B2:F2"/>
    <mergeCell ref="B3:F3"/>
    <mergeCell ref="B4:F4"/>
    <mergeCell ref="B23:F23"/>
  </mergeCells>
  <phoneticPr fontId="133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P37"/>
  <sheetViews>
    <sheetView showGridLines="0" tabSelected="1" workbookViewId="0">
      <selection sqref="A1:P37"/>
    </sheetView>
  </sheetViews>
  <sheetFormatPr defaultColWidth="9" defaultRowHeight="13.5"/>
  <cols>
    <col min="1" max="4" width="16.25" style="3" customWidth="1"/>
    <col min="5" max="12" width="9" style="3"/>
    <col min="13" max="13" width="7.875" style="3" customWidth="1"/>
    <col min="14" max="14" width="7.75" style="3" customWidth="1"/>
    <col min="15" max="15" width="9.5" style="3" hidden="1" customWidth="1"/>
    <col min="16" max="16" width="59.875" style="3" customWidth="1"/>
    <col min="17" max="16384" width="9" style="3"/>
  </cols>
  <sheetData>
    <row r="1" spans="1:16" ht="39" customHeight="1">
      <c r="A1" s="957" t="s">
        <v>1454</v>
      </c>
      <c r="B1" s="957"/>
      <c r="C1" s="957"/>
      <c r="D1" s="957"/>
      <c r="E1" s="957"/>
      <c r="F1" s="957"/>
      <c r="G1" s="957"/>
      <c r="H1" s="957"/>
      <c r="I1" s="957"/>
      <c r="J1" s="957"/>
      <c r="K1" s="957"/>
      <c r="L1" s="957"/>
      <c r="M1" s="957"/>
      <c r="N1" s="957"/>
      <c r="O1" s="957"/>
      <c r="P1" s="957"/>
    </row>
    <row r="2" spans="1:16" ht="26.1" customHeight="1">
      <c r="A2" s="958" t="s">
        <v>1455</v>
      </c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8"/>
      <c r="P2" s="958"/>
    </row>
    <row r="3" spans="1:16" ht="259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1" customFormat="1" ht="45" customHeight="1">
      <c r="A4" s="5" t="s">
        <v>1456</v>
      </c>
      <c r="B4" s="5" t="s">
        <v>1457</v>
      </c>
      <c r="C4" s="5" t="s">
        <v>1458</v>
      </c>
      <c r="D4" s="5" t="s">
        <v>1459</v>
      </c>
      <c r="E4" s="5" t="s">
        <v>1460</v>
      </c>
      <c r="F4" s="5" t="s">
        <v>1461</v>
      </c>
      <c r="G4" s="5" t="s">
        <v>1462</v>
      </c>
      <c r="H4" s="5" t="s">
        <v>1463</v>
      </c>
      <c r="I4" s="5" t="s">
        <v>1464</v>
      </c>
      <c r="J4" s="5" t="s">
        <v>1465</v>
      </c>
      <c r="K4" s="5" t="s">
        <v>1466</v>
      </c>
      <c r="L4" s="5" t="s">
        <v>1467</v>
      </c>
      <c r="M4" s="5" t="s">
        <v>1468</v>
      </c>
      <c r="N4" s="5" t="s">
        <v>1469</v>
      </c>
      <c r="O4" s="5" t="s">
        <v>1470</v>
      </c>
      <c r="P4" s="5" t="s">
        <v>1471</v>
      </c>
    </row>
    <row r="5" spans="1:16" s="2" customFormat="1" ht="23.25" customHeight="1">
      <c r="A5" s="6" t="s">
        <v>1472</v>
      </c>
      <c r="B5" s="6">
        <v>500</v>
      </c>
      <c r="C5" s="7">
        <v>200</v>
      </c>
      <c r="D5" s="7">
        <v>5</v>
      </c>
      <c r="E5" s="7">
        <v>2</v>
      </c>
      <c r="F5" s="7">
        <v>1</v>
      </c>
      <c r="G5" s="7">
        <v>1</v>
      </c>
      <c r="H5" s="7">
        <v>2</v>
      </c>
      <c r="I5" s="7">
        <v>0.5</v>
      </c>
      <c r="J5" s="7">
        <v>8</v>
      </c>
      <c r="K5" s="7">
        <v>9</v>
      </c>
      <c r="L5" s="7">
        <v>2</v>
      </c>
      <c r="M5" s="7">
        <v>0.5</v>
      </c>
      <c r="N5" s="7">
        <v>1</v>
      </c>
      <c r="O5" s="7">
        <v>1</v>
      </c>
      <c r="P5" s="16">
        <f>SUM(B5:O5)</f>
        <v>733</v>
      </c>
    </row>
    <row r="6" spans="1:16" s="2" customFormat="1" ht="23.25" customHeight="1">
      <c r="A6" s="6" t="s">
        <v>1473</v>
      </c>
      <c r="B6" s="8">
        <f t="shared" ref="B6:P6" si="0">B5/$P$5</f>
        <v>0.68212824010914053</v>
      </c>
      <c r="C6" s="8">
        <f t="shared" si="0"/>
        <v>0.27285129604365621</v>
      </c>
      <c r="D6" s="8">
        <f t="shared" si="0"/>
        <v>6.8212824010914054E-3</v>
      </c>
      <c r="E6" s="8">
        <f t="shared" si="0"/>
        <v>2.7285129604365621E-3</v>
      </c>
      <c r="F6" s="8">
        <f t="shared" si="0"/>
        <v>1.364256480218281E-3</v>
      </c>
      <c r="G6" s="8">
        <f t="shared" si="0"/>
        <v>1.364256480218281E-3</v>
      </c>
      <c r="H6" s="8">
        <f t="shared" si="0"/>
        <v>2.7285129604365621E-3</v>
      </c>
      <c r="I6" s="8">
        <f t="shared" si="0"/>
        <v>6.8212824010914052E-4</v>
      </c>
      <c r="J6" s="8">
        <f t="shared" si="0"/>
        <v>1.0914051841746248E-2</v>
      </c>
      <c r="K6" s="8">
        <f t="shared" si="0"/>
        <v>1.227830832196453E-2</v>
      </c>
      <c r="L6" s="8">
        <f t="shared" si="0"/>
        <v>2.7285129604365621E-3</v>
      </c>
      <c r="M6" s="8">
        <f t="shared" si="0"/>
        <v>6.8212824010914052E-4</v>
      </c>
      <c r="N6" s="8">
        <f t="shared" si="0"/>
        <v>1.364256480218281E-3</v>
      </c>
      <c r="O6" s="8">
        <f t="shared" si="0"/>
        <v>1.364256480218281E-3</v>
      </c>
      <c r="P6" s="8">
        <f t="shared" si="0"/>
        <v>1</v>
      </c>
    </row>
    <row r="7" spans="1:16" s="2" customFormat="1" ht="23.25" customHeight="1">
      <c r="A7" s="6" t="s">
        <v>1474</v>
      </c>
      <c r="B7" s="6">
        <v>4.5</v>
      </c>
      <c r="C7" s="7">
        <v>8</v>
      </c>
      <c r="D7" s="7">
        <v>7</v>
      </c>
      <c r="E7" s="7">
        <v>1.5</v>
      </c>
      <c r="F7" s="7">
        <v>0.5</v>
      </c>
      <c r="G7" s="7">
        <v>1</v>
      </c>
      <c r="H7" s="7">
        <v>3</v>
      </c>
      <c r="I7" s="7">
        <v>0.2</v>
      </c>
      <c r="J7" s="7">
        <v>9</v>
      </c>
      <c r="K7" s="7">
        <v>10</v>
      </c>
      <c r="L7" s="7">
        <v>3</v>
      </c>
      <c r="M7" s="7">
        <v>1</v>
      </c>
      <c r="N7" s="7">
        <v>1.4</v>
      </c>
      <c r="O7" s="7">
        <v>1.2</v>
      </c>
      <c r="P7" s="16">
        <f>SUM(B7:O7)</f>
        <v>51.300000000000004</v>
      </c>
    </row>
    <row r="8" spans="1:16" s="2" customFormat="1" ht="23.25" customHeight="1">
      <c r="A8" s="6" t="s">
        <v>1473</v>
      </c>
      <c r="B8" s="9">
        <f t="shared" ref="B8:P8" si="1">B7/$P$7</f>
        <v>8.771929824561403E-2</v>
      </c>
      <c r="C8" s="9">
        <f t="shared" si="1"/>
        <v>0.15594541910331383</v>
      </c>
      <c r="D8" s="9">
        <f t="shared" si="1"/>
        <v>0.1364522417153996</v>
      </c>
      <c r="E8" s="9">
        <f t="shared" si="1"/>
        <v>2.9239766081871343E-2</v>
      </c>
      <c r="F8" s="9">
        <f t="shared" si="1"/>
        <v>9.7465886939571145E-3</v>
      </c>
      <c r="G8" s="9">
        <f t="shared" si="1"/>
        <v>1.9493177387914229E-2</v>
      </c>
      <c r="H8" s="9">
        <f t="shared" si="1"/>
        <v>5.8479532163742687E-2</v>
      </c>
      <c r="I8" s="9">
        <f t="shared" si="1"/>
        <v>3.8986354775828458E-3</v>
      </c>
      <c r="J8" s="9">
        <f t="shared" si="1"/>
        <v>0.17543859649122806</v>
      </c>
      <c r="K8" s="9">
        <f t="shared" si="1"/>
        <v>0.19493177387914229</v>
      </c>
      <c r="L8" s="9">
        <f t="shared" si="1"/>
        <v>5.8479532163742687E-2</v>
      </c>
      <c r="M8" s="9">
        <f t="shared" si="1"/>
        <v>1.9493177387914229E-2</v>
      </c>
      <c r="N8" s="9">
        <f t="shared" si="1"/>
        <v>2.7290448343079917E-2</v>
      </c>
      <c r="O8" s="9">
        <f t="shared" si="1"/>
        <v>2.3391812865497075E-2</v>
      </c>
      <c r="P8" s="8">
        <f t="shared" si="1"/>
        <v>1</v>
      </c>
    </row>
    <row r="9" spans="1:16" s="2" customFormat="1" ht="23.25" customHeight="1">
      <c r="A9" s="6" t="s">
        <v>1475</v>
      </c>
      <c r="B9" s="8">
        <f t="shared" ref="B9:P9" si="2">(B7-B5)/B5</f>
        <v>-0.99099999999999999</v>
      </c>
      <c r="C9" s="8">
        <f t="shared" si="2"/>
        <v>-0.96</v>
      </c>
      <c r="D9" s="8">
        <f t="shared" si="2"/>
        <v>0.4</v>
      </c>
      <c r="E9" s="8">
        <f t="shared" si="2"/>
        <v>-0.25</v>
      </c>
      <c r="F9" s="8">
        <f t="shared" si="2"/>
        <v>-0.5</v>
      </c>
      <c r="G9" s="8">
        <f t="shared" si="2"/>
        <v>0</v>
      </c>
      <c r="H9" s="8">
        <f t="shared" si="2"/>
        <v>0.5</v>
      </c>
      <c r="I9" s="8">
        <f t="shared" si="2"/>
        <v>-0.6</v>
      </c>
      <c r="J9" s="8">
        <f t="shared" si="2"/>
        <v>0.125</v>
      </c>
      <c r="K9" s="8">
        <f t="shared" si="2"/>
        <v>0.1111111111111111</v>
      </c>
      <c r="L9" s="8">
        <f t="shared" si="2"/>
        <v>0.5</v>
      </c>
      <c r="M9" s="8">
        <f t="shared" si="2"/>
        <v>1</v>
      </c>
      <c r="N9" s="8">
        <f t="shared" si="2"/>
        <v>0.39999999999999991</v>
      </c>
      <c r="O9" s="8">
        <f t="shared" si="2"/>
        <v>0.19999999999999996</v>
      </c>
      <c r="P9" s="8">
        <f t="shared" si="2"/>
        <v>-0.93001364256480223</v>
      </c>
    </row>
    <row r="10" spans="1:16" ht="23.25" customHeight="1">
      <c r="A10" s="6" t="s">
        <v>1476</v>
      </c>
      <c r="B10" s="10">
        <f t="shared" ref="B10:O10" si="3">RANK(B9,$B$9:$O$9)</f>
        <v>14</v>
      </c>
      <c r="C10" s="10">
        <f t="shared" si="3"/>
        <v>13</v>
      </c>
      <c r="D10" s="10">
        <f t="shared" si="3"/>
        <v>4</v>
      </c>
      <c r="E10" s="10">
        <f t="shared" si="3"/>
        <v>10</v>
      </c>
      <c r="F10" s="10">
        <f t="shared" si="3"/>
        <v>11</v>
      </c>
      <c r="G10" s="10">
        <f t="shared" si="3"/>
        <v>9</v>
      </c>
      <c r="H10" s="10">
        <f t="shared" si="3"/>
        <v>2</v>
      </c>
      <c r="I10" s="10">
        <f t="shared" si="3"/>
        <v>12</v>
      </c>
      <c r="J10" s="10">
        <f t="shared" si="3"/>
        <v>7</v>
      </c>
      <c r="K10" s="10">
        <f t="shared" si="3"/>
        <v>8</v>
      </c>
      <c r="L10" s="10">
        <f t="shared" si="3"/>
        <v>2</v>
      </c>
      <c r="M10" s="10">
        <f t="shared" si="3"/>
        <v>1</v>
      </c>
      <c r="N10" s="10">
        <f t="shared" si="3"/>
        <v>5</v>
      </c>
      <c r="O10" s="10">
        <f t="shared" si="3"/>
        <v>6</v>
      </c>
      <c r="P10" s="17"/>
    </row>
    <row r="11" spans="1:16" ht="289.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55.5" customHeight="1">
      <c r="J12" s="959"/>
      <c r="K12" s="959"/>
      <c r="L12" s="959"/>
      <c r="M12" s="18"/>
    </row>
    <row r="13" spans="1:16" ht="16.5">
      <c r="A13" s="960" t="s">
        <v>1477</v>
      </c>
      <c r="B13" s="960"/>
      <c r="C13" s="960"/>
      <c r="D13" s="960"/>
      <c r="E13" s="12"/>
      <c r="F13" s="12"/>
      <c r="G13" s="12"/>
      <c r="H13" s="12"/>
      <c r="I13" s="12"/>
      <c r="J13" s="12"/>
      <c r="K13" s="12"/>
      <c r="L13" s="12"/>
    </row>
    <row r="14" spans="1:16" ht="16.5">
      <c r="A14" s="960"/>
      <c r="B14" s="960"/>
      <c r="C14" s="960"/>
      <c r="D14" s="960"/>
      <c r="E14" s="12"/>
      <c r="F14" s="12"/>
      <c r="G14" s="12"/>
      <c r="H14" s="12"/>
      <c r="I14" s="12"/>
      <c r="J14" s="12"/>
      <c r="K14" s="12"/>
      <c r="L14" s="12"/>
    </row>
    <row r="15" spans="1:16" ht="18">
      <c r="A15" s="13" t="s">
        <v>1478</v>
      </c>
      <c r="B15" s="13" t="s">
        <v>1479</v>
      </c>
      <c r="C15" s="13" t="s">
        <v>1480</v>
      </c>
      <c r="D15" s="13" t="s">
        <v>1481</v>
      </c>
      <c r="E15" s="14"/>
      <c r="F15" s="14"/>
      <c r="G15" s="14"/>
      <c r="H15" s="14"/>
      <c r="I15" s="14"/>
      <c r="J15" s="14"/>
      <c r="K15" s="14"/>
      <c r="L15" s="14"/>
    </row>
    <row r="16" spans="1:16" ht="16.5">
      <c r="A16" s="15" t="s">
        <v>1482</v>
      </c>
      <c r="B16" s="15">
        <f ca="1">RANDBETWEEN(15,90)</f>
        <v>34</v>
      </c>
      <c r="C16" s="15">
        <f t="shared" ref="C16:C20" ca="1" si="4">RANDBETWEEN(2000,10000)</f>
        <v>7505</v>
      </c>
      <c r="D16" s="15">
        <f t="shared" ref="D16:D20" ca="1" si="5">RANDBETWEEN(70,500)</f>
        <v>139</v>
      </c>
      <c r="E16" s="12"/>
      <c r="F16" s="12"/>
      <c r="G16" s="12"/>
      <c r="H16" s="12"/>
      <c r="I16" s="12"/>
      <c r="J16" s="12"/>
      <c r="K16" s="12"/>
      <c r="L16" s="12"/>
    </row>
    <row r="17" spans="1:12" ht="16.5">
      <c r="A17" s="15" t="s">
        <v>1483</v>
      </c>
      <c r="B17" s="15">
        <f t="shared" ref="B17:B20" ca="1" si="6">RANDBETWEEN(15,90)</f>
        <v>58</v>
      </c>
      <c r="C17" s="15">
        <f t="shared" ca="1" si="4"/>
        <v>7149</v>
      </c>
      <c r="D17" s="15">
        <f t="shared" ca="1" si="5"/>
        <v>293</v>
      </c>
      <c r="E17" s="12"/>
      <c r="F17" s="12"/>
      <c r="G17" s="12"/>
      <c r="H17" s="12"/>
      <c r="I17" s="12"/>
      <c r="J17" s="12"/>
      <c r="K17" s="12"/>
      <c r="L17" s="12"/>
    </row>
    <row r="18" spans="1:12" ht="16.5">
      <c r="A18" s="15" t="s">
        <v>1484</v>
      </c>
      <c r="B18" s="15">
        <f t="shared" ca="1" si="6"/>
        <v>40</v>
      </c>
      <c r="C18" s="15">
        <f t="shared" ca="1" si="4"/>
        <v>5859</v>
      </c>
      <c r="D18" s="15">
        <f t="shared" ca="1" si="5"/>
        <v>451</v>
      </c>
      <c r="E18" s="12"/>
      <c r="F18" s="12"/>
      <c r="G18" s="12"/>
      <c r="H18" s="12"/>
      <c r="I18" s="12"/>
      <c r="J18" s="12"/>
      <c r="K18" s="12"/>
      <c r="L18" s="12"/>
    </row>
    <row r="19" spans="1:12" ht="16.5">
      <c r="A19" s="15" t="s">
        <v>1485</v>
      </c>
      <c r="B19" s="15">
        <f t="shared" ca="1" si="6"/>
        <v>38</v>
      </c>
      <c r="C19" s="15">
        <f t="shared" ca="1" si="4"/>
        <v>8565</v>
      </c>
      <c r="D19" s="15">
        <f t="shared" ca="1" si="5"/>
        <v>405</v>
      </c>
      <c r="E19" s="12"/>
      <c r="F19" s="12"/>
      <c r="G19" s="12"/>
      <c r="H19" s="12"/>
      <c r="I19" s="12"/>
      <c r="J19" s="12"/>
      <c r="K19" s="12"/>
      <c r="L19" s="12"/>
    </row>
    <row r="20" spans="1:12" ht="16.5">
      <c r="A20" s="15" t="s">
        <v>1486</v>
      </c>
      <c r="B20" s="15">
        <f t="shared" ca="1" si="6"/>
        <v>43</v>
      </c>
      <c r="C20" s="15">
        <f t="shared" ca="1" si="4"/>
        <v>9690</v>
      </c>
      <c r="D20" s="15">
        <f t="shared" ca="1" si="5"/>
        <v>126</v>
      </c>
      <c r="E20" s="12"/>
      <c r="F20" s="12"/>
      <c r="G20" s="12"/>
      <c r="H20" s="12"/>
      <c r="I20" s="12"/>
      <c r="J20" s="12"/>
      <c r="K20" s="12"/>
      <c r="L20" s="12"/>
    </row>
    <row r="21" spans="1:12" ht="16.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16.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16.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16.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ht="16.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16.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16.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6.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6.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16.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6.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16.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6.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ht="16.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 ht="16.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1:12" ht="16.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16.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</sheetData>
  <mergeCells count="4">
    <mergeCell ref="A1:P1"/>
    <mergeCell ref="A2:P2"/>
    <mergeCell ref="J12:L12"/>
    <mergeCell ref="A13:D14"/>
  </mergeCells>
  <phoneticPr fontId="133" type="noConversion"/>
  <conditionalFormatting sqref="B9:P9">
    <cfRule type="cellIs" dxfId="1" priority="2" stopIfTrue="1" operator="lessThan">
      <formula>0</formula>
    </cfRule>
  </conditionalFormatting>
  <conditionalFormatting sqref="B10:O10">
    <cfRule type="cellIs" dxfId="0" priority="1" stopIfTrue="1" operator="between">
      <formula>1</formula>
      <formula>5</formula>
    </cfRule>
  </conditionalFormatting>
  <pageMargins left="0.69930555555555596" right="0.69930555555555596" top="0.75" bottom="0.75" header="0.3" footer="0.3"/>
  <pageSetup paperSize="9" orientation="landscape" horizontalDpi="180" verticalDpi="18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ColWidth="9" defaultRowHeight="14.25"/>
  <sheetData/>
  <phoneticPr fontId="133" type="noConversion"/>
  <pageMargins left="0.75" right="0.75" top="1" bottom="1" header="0.51180555555555596" footer="0.51180555555555596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ColWidth="9" defaultRowHeight="14.25"/>
  <sheetData/>
  <phoneticPr fontId="133" type="noConversion"/>
  <pageMargins left="0.75" right="0.75" top="1" bottom="1" header="0.51180555555555596" footer="0.5118055555555559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/>
  </sheetViews>
  <sheetFormatPr defaultColWidth="9" defaultRowHeight="14.25"/>
  <sheetData/>
  <phoneticPr fontId="133" type="noConversion"/>
  <pageMargins left="0.75" right="0.75" top="1" bottom="1" header="0.51180555555555596" footer="0.51180555555555596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workbookViewId="0"/>
  </sheetViews>
  <sheetFormatPr defaultColWidth="9" defaultRowHeight="14.25"/>
  <sheetData/>
  <phoneticPr fontId="133" type="noConversion"/>
  <pageMargins left="0.75" right="0.75" top="1" bottom="1" header="0.51180555555555596" footer="0.51180555555555596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CA142"/>
  <sheetViews>
    <sheetView showGridLines="0" topLeftCell="B1" zoomScale="40" zoomScaleNormal="40" workbookViewId="0">
      <selection sqref="A1:BZ134"/>
    </sheetView>
  </sheetViews>
  <sheetFormatPr defaultColWidth="9" defaultRowHeight="16.5"/>
  <cols>
    <col min="1" max="1" width="12.875" style="423" customWidth="1"/>
    <col min="2" max="2" width="16.375" style="423" customWidth="1"/>
    <col min="3" max="3" width="52" style="424" customWidth="1"/>
    <col min="4" max="4" width="10.5" style="424" customWidth="1"/>
    <col min="5" max="5" width="10.125" style="424" customWidth="1"/>
    <col min="6" max="6" width="10.875" style="424" customWidth="1"/>
    <col min="7" max="7" width="14.5" style="425" customWidth="1"/>
    <col min="8" max="17" width="9" style="425"/>
    <col min="18" max="18" width="11.625" style="425" customWidth="1"/>
    <col min="19" max="36" width="9" style="425"/>
    <col min="37" max="37" width="11.625" style="425" customWidth="1"/>
    <col min="38" max="49" width="9" style="425"/>
    <col min="50" max="50" width="14.125" style="425" customWidth="1"/>
    <col min="51" max="51" width="9" style="425"/>
    <col min="52" max="52" width="13" style="425" customWidth="1"/>
    <col min="53" max="16384" width="9" style="425"/>
  </cols>
  <sheetData>
    <row r="1" spans="1:78" s="420" customFormat="1" ht="29.1" customHeight="1">
      <c r="A1" s="636" t="s">
        <v>163</v>
      </c>
      <c r="B1" s="636"/>
      <c r="C1" s="636"/>
      <c r="D1" s="636"/>
      <c r="E1" s="636"/>
      <c r="F1" s="636"/>
      <c r="I1" s="637" t="s">
        <v>164</v>
      </c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AR1" s="459"/>
      <c r="AS1" s="459"/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  <c r="BF1" s="459"/>
      <c r="BG1" s="459"/>
      <c r="BH1" s="459"/>
      <c r="BI1" s="459"/>
      <c r="BJ1" s="459"/>
      <c r="BK1" s="459"/>
      <c r="BL1" s="459"/>
      <c r="BM1" s="459"/>
      <c r="BN1" s="459"/>
      <c r="BO1" s="459"/>
      <c r="BP1" s="459"/>
      <c r="BQ1" s="459"/>
    </row>
    <row r="2" spans="1:78" s="421" customFormat="1" ht="15" customHeight="1">
      <c r="A2" s="650" t="s">
        <v>18</v>
      </c>
      <c r="B2" s="650" t="s">
        <v>165</v>
      </c>
      <c r="C2" s="650" t="s">
        <v>166</v>
      </c>
      <c r="D2" s="650" t="s">
        <v>167</v>
      </c>
      <c r="E2" s="650" t="s">
        <v>168</v>
      </c>
      <c r="F2" s="650" t="s">
        <v>169</v>
      </c>
      <c r="G2" s="638"/>
      <c r="H2" s="639"/>
      <c r="I2" s="639"/>
      <c r="J2" s="639"/>
      <c r="K2" s="639"/>
      <c r="L2" s="639"/>
      <c r="M2" s="639"/>
      <c r="N2" s="640"/>
      <c r="O2" s="641"/>
      <c r="P2" s="642"/>
      <c r="Q2" s="642"/>
      <c r="R2" s="642"/>
      <c r="S2" s="642"/>
      <c r="T2" s="642"/>
      <c r="U2" s="642"/>
      <c r="V2" s="642"/>
      <c r="W2" s="642"/>
      <c r="X2" s="643"/>
      <c r="Y2" s="643"/>
      <c r="Z2" s="643"/>
      <c r="AA2" s="643"/>
      <c r="AB2" s="643"/>
      <c r="AC2" s="643"/>
      <c r="AD2" s="454"/>
      <c r="AE2" s="454"/>
      <c r="AF2" s="454"/>
      <c r="AG2" s="454"/>
      <c r="AH2" s="641"/>
      <c r="AI2" s="642"/>
      <c r="AJ2" s="642"/>
      <c r="AK2" s="642"/>
      <c r="AL2" s="642"/>
      <c r="AM2" s="642"/>
      <c r="AN2" s="642"/>
      <c r="AO2" s="642"/>
      <c r="AP2" s="642"/>
      <c r="AQ2" s="449"/>
      <c r="AR2" s="644"/>
      <c r="AS2" s="644"/>
      <c r="AT2" s="644"/>
      <c r="AU2" s="644"/>
      <c r="AV2" s="644"/>
      <c r="AW2" s="644"/>
      <c r="AX2" s="644"/>
      <c r="AY2" s="644"/>
      <c r="AZ2" s="645"/>
      <c r="BA2" s="645"/>
      <c r="BB2" s="645"/>
      <c r="BC2" s="645"/>
      <c r="BD2" s="645"/>
      <c r="BE2" s="645"/>
      <c r="BF2" s="645"/>
      <c r="BG2" s="645"/>
      <c r="BH2" s="645"/>
      <c r="BI2" s="645"/>
      <c r="BJ2" s="645"/>
      <c r="BK2" s="645"/>
      <c r="BL2" s="645"/>
      <c r="BM2" s="645"/>
      <c r="BN2" s="645"/>
      <c r="BO2" s="645"/>
      <c r="BP2" s="645"/>
      <c r="BQ2" s="646"/>
      <c r="BR2" s="647"/>
      <c r="BS2" s="648"/>
      <c r="BT2" s="648"/>
      <c r="BU2" s="648"/>
      <c r="BV2" s="648"/>
      <c r="BW2" s="648"/>
      <c r="BX2" s="648"/>
      <c r="BY2" s="648"/>
      <c r="BZ2" s="649"/>
    </row>
    <row r="3" spans="1:78" s="421" customFormat="1" ht="18" customHeight="1">
      <c r="A3" s="650"/>
      <c r="B3" s="650"/>
      <c r="C3" s="650"/>
      <c r="D3" s="650"/>
      <c r="E3" s="650"/>
      <c r="F3" s="650"/>
      <c r="G3" s="426">
        <v>7</v>
      </c>
      <c r="H3" s="427">
        <v>11</v>
      </c>
      <c r="I3" s="427">
        <v>14</v>
      </c>
      <c r="J3" s="427">
        <v>18</v>
      </c>
      <c r="K3" s="450">
        <v>21</v>
      </c>
      <c r="L3" s="450">
        <v>25</v>
      </c>
      <c r="M3" s="427">
        <v>28</v>
      </c>
      <c r="N3" s="427">
        <v>31</v>
      </c>
      <c r="O3" s="451">
        <v>1</v>
      </c>
      <c r="P3" s="451">
        <v>4</v>
      </c>
      <c r="Q3" s="451">
        <v>8</v>
      </c>
      <c r="R3" s="451">
        <v>12</v>
      </c>
      <c r="S3" s="451">
        <v>15</v>
      </c>
      <c r="T3" s="451">
        <v>18</v>
      </c>
      <c r="U3" s="451">
        <v>22</v>
      </c>
      <c r="V3" s="451">
        <v>25</v>
      </c>
      <c r="W3" s="451">
        <v>29</v>
      </c>
      <c r="X3" s="427">
        <v>2</v>
      </c>
      <c r="Y3" s="427">
        <v>6</v>
      </c>
      <c r="Z3" s="450">
        <v>9</v>
      </c>
      <c r="AA3" s="450">
        <v>13</v>
      </c>
      <c r="AB3" s="427">
        <v>16</v>
      </c>
      <c r="AC3" s="427">
        <v>20</v>
      </c>
      <c r="AD3" s="427">
        <v>23</v>
      </c>
      <c r="AE3" s="427">
        <v>27</v>
      </c>
      <c r="AF3" s="427">
        <v>30</v>
      </c>
      <c r="AG3" s="427">
        <v>31</v>
      </c>
      <c r="AH3" s="451">
        <v>1</v>
      </c>
      <c r="AI3" s="451">
        <v>3</v>
      </c>
      <c r="AJ3" s="451">
        <v>6</v>
      </c>
      <c r="AK3" s="451">
        <v>10</v>
      </c>
      <c r="AL3" s="451">
        <v>13</v>
      </c>
      <c r="AM3" s="451">
        <v>17</v>
      </c>
      <c r="AN3" s="451">
        <v>20</v>
      </c>
      <c r="AO3" s="451">
        <v>24</v>
      </c>
      <c r="AP3" s="451">
        <v>27</v>
      </c>
      <c r="AQ3" s="460">
        <v>31</v>
      </c>
      <c r="AR3" s="461">
        <v>3</v>
      </c>
      <c r="AS3" s="462">
        <v>7</v>
      </c>
      <c r="AT3" s="463">
        <v>10</v>
      </c>
      <c r="AU3" s="463">
        <v>14</v>
      </c>
      <c r="AV3" s="462">
        <v>17</v>
      </c>
      <c r="AW3" s="462">
        <v>21</v>
      </c>
      <c r="AX3" s="462">
        <v>25</v>
      </c>
      <c r="AY3" s="462">
        <v>28</v>
      </c>
      <c r="AZ3" s="464">
        <v>8</v>
      </c>
      <c r="BA3" s="464">
        <v>9</v>
      </c>
      <c r="BB3" s="464">
        <v>10</v>
      </c>
      <c r="BC3" s="464">
        <v>11</v>
      </c>
      <c r="BD3" s="464">
        <v>12</v>
      </c>
      <c r="BE3" s="464">
        <v>15</v>
      </c>
      <c r="BF3" s="464">
        <v>16</v>
      </c>
      <c r="BG3" s="464">
        <v>17</v>
      </c>
      <c r="BH3" s="464">
        <v>18</v>
      </c>
      <c r="BI3" s="464">
        <v>19</v>
      </c>
      <c r="BJ3" s="464">
        <v>22</v>
      </c>
      <c r="BK3" s="464">
        <v>23</v>
      </c>
      <c r="BL3" s="464">
        <v>24</v>
      </c>
      <c r="BM3" s="464">
        <v>25</v>
      </c>
      <c r="BN3" s="464">
        <v>26</v>
      </c>
      <c r="BO3" s="464">
        <v>29</v>
      </c>
      <c r="BP3" s="464">
        <v>30</v>
      </c>
      <c r="BQ3" s="464">
        <v>31</v>
      </c>
      <c r="BR3" s="467" t="s">
        <v>170</v>
      </c>
      <c r="BS3" s="467" t="s">
        <v>171</v>
      </c>
      <c r="BT3" s="467" t="s">
        <v>172</v>
      </c>
      <c r="BU3" s="467" t="s">
        <v>173</v>
      </c>
      <c r="BV3" s="467" t="s">
        <v>174</v>
      </c>
      <c r="BW3" s="467" t="s">
        <v>175</v>
      </c>
      <c r="BX3" s="467" t="s">
        <v>176</v>
      </c>
      <c r="BY3" s="470">
        <v>10</v>
      </c>
      <c r="BZ3" s="471" t="s">
        <v>177</v>
      </c>
    </row>
    <row r="4" spans="1:78" s="422" customFormat="1" ht="12.95" customHeight="1">
      <c r="A4" s="650"/>
      <c r="B4" s="650"/>
      <c r="C4" s="650"/>
      <c r="D4" s="656"/>
      <c r="E4" s="656"/>
      <c r="F4" s="656"/>
      <c r="G4" s="426" t="s">
        <v>178</v>
      </c>
      <c r="H4" s="427" t="s">
        <v>179</v>
      </c>
      <c r="I4" s="427" t="s">
        <v>178</v>
      </c>
      <c r="J4" s="427" t="s">
        <v>179</v>
      </c>
      <c r="K4" s="427" t="s">
        <v>178</v>
      </c>
      <c r="L4" s="427" t="s">
        <v>179</v>
      </c>
      <c r="M4" s="427" t="s">
        <v>178</v>
      </c>
      <c r="N4" s="427" t="s">
        <v>180</v>
      </c>
      <c r="O4" s="451" t="s">
        <v>179</v>
      </c>
      <c r="P4" s="451" t="s">
        <v>178</v>
      </c>
      <c r="Q4" s="451" t="s">
        <v>179</v>
      </c>
      <c r="R4" s="451" t="s">
        <v>181</v>
      </c>
      <c r="S4" s="451" t="s">
        <v>179</v>
      </c>
      <c r="T4" s="451" t="s">
        <v>178</v>
      </c>
      <c r="U4" s="451" t="s">
        <v>179</v>
      </c>
      <c r="V4" s="451" t="s">
        <v>178</v>
      </c>
      <c r="W4" s="451" t="s">
        <v>179</v>
      </c>
      <c r="X4" s="427" t="s">
        <v>182</v>
      </c>
      <c r="Y4" s="427" t="s">
        <v>179</v>
      </c>
      <c r="Z4" s="427" t="s">
        <v>178</v>
      </c>
      <c r="AA4" s="427" t="s">
        <v>179</v>
      </c>
      <c r="AB4" s="427" t="s">
        <v>178</v>
      </c>
      <c r="AC4" s="427" t="s">
        <v>179</v>
      </c>
      <c r="AD4" s="427" t="s">
        <v>178</v>
      </c>
      <c r="AE4" s="427" t="s">
        <v>179</v>
      </c>
      <c r="AF4" s="427" t="s">
        <v>178</v>
      </c>
      <c r="AG4" s="427" t="s">
        <v>181</v>
      </c>
      <c r="AH4" s="451" t="s">
        <v>183</v>
      </c>
      <c r="AI4" s="451" t="s">
        <v>179</v>
      </c>
      <c r="AJ4" s="451" t="s">
        <v>178</v>
      </c>
      <c r="AK4" s="451" t="s">
        <v>179</v>
      </c>
      <c r="AL4" s="457" t="s">
        <v>178</v>
      </c>
      <c r="AM4" s="458" t="s">
        <v>179</v>
      </c>
      <c r="AN4" s="457" t="s">
        <v>178</v>
      </c>
      <c r="AO4" s="458" t="s">
        <v>179</v>
      </c>
      <c r="AP4" s="457" t="s">
        <v>178</v>
      </c>
      <c r="AQ4" s="458" t="s">
        <v>179</v>
      </c>
      <c r="AR4" s="461" t="s">
        <v>182</v>
      </c>
      <c r="AS4" s="462" t="s">
        <v>179</v>
      </c>
      <c r="AT4" s="462" t="s">
        <v>178</v>
      </c>
      <c r="AU4" s="462" t="s">
        <v>179</v>
      </c>
      <c r="AV4" s="462" t="s">
        <v>178</v>
      </c>
      <c r="AW4" s="462" t="s">
        <v>179</v>
      </c>
      <c r="AX4" s="462" t="s">
        <v>181</v>
      </c>
      <c r="AY4" s="462" t="s">
        <v>179</v>
      </c>
      <c r="AZ4" s="464" t="s">
        <v>178</v>
      </c>
      <c r="BA4" s="464" t="s">
        <v>181</v>
      </c>
      <c r="BB4" s="464" t="s">
        <v>183</v>
      </c>
      <c r="BC4" s="464" t="s">
        <v>180</v>
      </c>
      <c r="BD4" s="464" t="s">
        <v>179</v>
      </c>
      <c r="BE4" s="464" t="s">
        <v>178</v>
      </c>
      <c r="BF4" s="464" t="s">
        <v>181</v>
      </c>
      <c r="BG4" s="464" t="s">
        <v>183</v>
      </c>
      <c r="BH4" s="464" t="s">
        <v>180</v>
      </c>
      <c r="BI4" s="464" t="s">
        <v>179</v>
      </c>
      <c r="BJ4" s="464" t="s">
        <v>178</v>
      </c>
      <c r="BK4" s="464" t="s">
        <v>181</v>
      </c>
      <c r="BL4" s="464" t="s">
        <v>183</v>
      </c>
      <c r="BM4" s="464" t="s">
        <v>180</v>
      </c>
      <c r="BN4" s="464" t="s">
        <v>179</v>
      </c>
      <c r="BO4" s="464" t="s">
        <v>178</v>
      </c>
      <c r="BP4" s="464" t="s">
        <v>181</v>
      </c>
      <c r="BQ4" s="464" t="s">
        <v>183</v>
      </c>
      <c r="BR4" s="468" t="s">
        <v>180</v>
      </c>
      <c r="BS4" s="468" t="s">
        <v>179</v>
      </c>
      <c r="BT4" s="469" t="s">
        <v>178</v>
      </c>
      <c r="BU4" s="469" t="s">
        <v>181</v>
      </c>
      <c r="BV4" s="469" t="s">
        <v>183</v>
      </c>
      <c r="BW4" s="469" t="s">
        <v>180</v>
      </c>
      <c r="BX4" s="469" t="s">
        <v>179</v>
      </c>
      <c r="BY4" s="472" t="s">
        <v>184</v>
      </c>
      <c r="BZ4" s="473"/>
    </row>
    <row r="5" spans="1:78" s="421" customFormat="1" ht="18">
      <c r="A5" s="428">
        <v>1</v>
      </c>
      <c r="B5" s="429" t="s">
        <v>185</v>
      </c>
      <c r="C5" s="430"/>
      <c r="D5" s="430"/>
      <c r="E5" s="430"/>
      <c r="F5" s="430"/>
      <c r="G5" s="431"/>
      <c r="H5" s="432"/>
      <c r="I5" s="427"/>
      <c r="J5" s="427"/>
      <c r="K5" s="427"/>
      <c r="L5" s="427"/>
      <c r="M5" s="427"/>
      <c r="N5" s="427"/>
      <c r="O5" s="451"/>
      <c r="P5" s="451"/>
      <c r="Q5" s="451"/>
      <c r="R5" s="451"/>
      <c r="S5" s="451"/>
      <c r="T5" s="451"/>
      <c r="U5" s="451"/>
      <c r="V5" s="451"/>
      <c r="W5" s="451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51"/>
      <c r="AI5" s="451"/>
      <c r="AJ5" s="451"/>
      <c r="AK5" s="451"/>
      <c r="AL5" s="451"/>
      <c r="AM5" s="451"/>
      <c r="AN5" s="451"/>
      <c r="AO5" s="451"/>
      <c r="AP5" s="451"/>
      <c r="AQ5" s="460"/>
      <c r="AR5" s="461"/>
      <c r="AS5" s="462"/>
      <c r="AT5" s="462"/>
      <c r="AU5" s="462"/>
      <c r="AV5" s="462"/>
      <c r="AW5" s="462"/>
      <c r="AX5" s="462"/>
      <c r="AY5" s="462"/>
      <c r="AZ5" s="464"/>
      <c r="BA5" s="464"/>
      <c r="BB5" s="464"/>
      <c r="BC5" s="464"/>
      <c r="BD5" s="464"/>
      <c r="BE5" s="464"/>
      <c r="BF5" s="464"/>
      <c r="BG5" s="464"/>
      <c r="BH5" s="464"/>
      <c r="BI5" s="464"/>
      <c r="BJ5" s="464"/>
      <c r="BK5" s="464"/>
      <c r="BL5" s="464"/>
      <c r="BM5" s="464"/>
      <c r="BN5" s="464"/>
      <c r="BO5" s="464"/>
      <c r="BP5" s="464"/>
      <c r="BQ5" s="464"/>
      <c r="BR5" s="468"/>
      <c r="BS5" s="469"/>
      <c r="BT5" s="469"/>
      <c r="BU5" s="469"/>
      <c r="BV5" s="469"/>
      <c r="BW5" s="469"/>
      <c r="BX5" s="469"/>
      <c r="BY5" s="474"/>
      <c r="BZ5" s="475"/>
    </row>
    <row r="6" spans="1:78" s="422" customFormat="1" ht="18">
      <c r="A6" s="433">
        <v>1.1000000000000001</v>
      </c>
      <c r="B6" s="434" t="s">
        <v>186</v>
      </c>
      <c r="C6" s="435"/>
      <c r="D6" s="435"/>
      <c r="E6" s="435"/>
      <c r="F6" s="435"/>
      <c r="G6" s="431"/>
      <c r="H6" s="432"/>
      <c r="I6" s="427"/>
      <c r="J6" s="427"/>
      <c r="K6" s="427"/>
      <c r="L6" s="427"/>
      <c r="M6" s="427"/>
      <c r="N6" s="427"/>
      <c r="O6" s="451"/>
      <c r="P6" s="451"/>
      <c r="Q6" s="451"/>
      <c r="R6" s="451"/>
      <c r="S6" s="451"/>
      <c r="T6" s="451"/>
      <c r="U6" s="451"/>
      <c r="V6" s="451"/>
      <c r="W6" s="451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51"/>
      <c r="AI6" s="451"/>
      <c r="AJ6" s="451"/>
      <c r="AK6" s="451"/>
      <c r="AL6" s="451"/>
      <c r="AM6" s="451"/>
      <c r="AN6" s="451"/>
      <c r="AO6" s="451"/>
      <c r="AP6" s="451"/>
      <c r="AQ6" s="460"/>
      <c r="AR6" s="461"/>
      <c r="AS6" s="462"/>
      <c r="AT6" s="462"/>
      <c r="AU6" s="462"/>
      <c r="AV6" s="462"/>
      <c r="AW6" s="462"/>
      <c r="AX6" s="462"/>
      <c r="AY6" s="462"/>
      <c r="AZ6" s="464"/>
      <c r="BA6" s="464"/>
      <c r="BB6" s="464"/>
      <c r="BC6" s="464"/>
      <c r="BD6" s="464"/>
      <c r="BE6" s="464"/>
      <c r="BF6" s="464"/>
      <c r="BG6" s="464"/>
      <c r="BH6" s="464"/>
      <c r="BI6" s="464"/>
      <c r="BJ6" s="464"/>
      <c r="BK6" s="464"/>
      <c r="BL6" s="464"/>
      <c r="BM6" s="464"/>
      <c r="BN6" s="464"/>
      <c r="BO6" s="464"/>
      <c r="BP6" s="464"/>
      <c r="BQ6" s="464"/>
      <c r="BR6" s="468"/>
      <c r="BS6" s="469"/>
      <c r="BT6" s="469"/>
      <c r="BU6" s="469"/>
      <c r="BV6" s="469"/>
      <c r="BW6" s="469"/>
      <c r="BX6" s="469"/>
      <c r="BY6" s="474"/>
      <c r="BZ6" s="475"/>
    </row>
    <row r="7" spans="1:78" s="421" customFormat="1" ht="17.25">
      <c r="A7" s="436" t="s">
        <v>187</v>
      </c>
      <c r="B7" s="651" t="s">
        <v>188</v>
      </c>
      <c r="C7" s="437" t="s">
        <v>189</v>
      </c>
      <c r="D7" s="437"/>
      <c r="E7" s="437"/>
      <c r="F7" s="437"/>
      <c r="G7" s="438"/>
      <c r="H7" s="439"/>
      <c r="I7" s="427"/>
      <c r="J7" s="427"/>
      <c r="K7" s="427"/>
      <c r="L7" s="427"/>
      <c r="M7" s="427"/>
      <c r="N7" s="427"/>
      <c r="O7" s="451"/>
      <c r="P7" s="451"/>
      <c r="Q7" s="451"/>
      <c r="R7" s="451"/>
      <c r="S7" s="451"/>
      <c r="T7" s="451"/>
      <c r="U7" s="451"/>
      <c r="V7" s="451"/>
      <c r="W7" s="451"/>
      <c r="X7" s="427"/>
      <c r="Y7" s="427"/>
      <c r="Z7" s="427"/>
      <c r="AA7" s="427"/>
      <c r="AB7" s="427"/>
      <c r="AC7" s="427"/>
      <c r="AD7" s="427"/>
      <c r="AE7" s="427"/>
      <c r="AF7" s="427"/>
      <c r="AG7" s="427"/>
      <c r="AH7" s="451"/>
      <c r="AI7" s="451"/>
      <c r="AJ7" s="451"/>
      <c r="AK7" s="451"/>
      <c r="AL7" s="451"/>
      <c r="AM7" s="451"/>
      <c r="AN7" s="451"/>
      <c r="AO7" s="451"/>
      <c r="AP7" s="451"/>
      <c r="AQ7" s="460"/>
      <c r="AR7" s="461"/>
      <c r="AS7" s="462"/>
      <c r="AT7" s="462"/>
      <c r="AU7" s="462"/>
      <c r="AV7" s="462"/>
      <c r="AW7" s="462"/>
      <c r="AX7" s="462"/>
      <c r="AY7" s="462"/>
      <c r="AZ7" s="464"/>
      <c r="BA7" s="464"/>
      <c r="BB7" s="464"/>
      <c r="BC7" s="464"/>
      <c r="BD7" s="464"/>
      <c r="BE7" s="464"/>
      <c r="BF7" s="464"/>
      <c r="BG7" s="464"/>
      <c r="BH7" s="464"/>
      <c r="BI7" s="464"/>
      <c r="BJ7" s="464"/>
      <c r="BK7" s="464"/>
      <c r="BL7" s="464"/>
      <c r="BM7" s="464"/>
      <c r="BN7" s="464"/>
      <c r="BO7" s="464"/>
      <c r="BP7" s="464"/>
      <c r="BQ7" s="464"/>
      <c r="BR7" s="468"/>
      <c r="BS7" s="469"/>
      <c r="BT7" s="469"/>
      <c r="BU7" s="469"/>
      <c r="BV7" s="469"/>
      <c r="BW7" s="469"/>
      <c r="BX7" s="469"/>
      <c r="BY7" s="474"/>
      <c r="BZ7" s="475"/>
    </row>
    <row r="8" spans="1:78" s="421" customFormat="1" ht="17.25">
      <c r="A8" s="436" t="s">
        <v>190</v>
      </c>
      <c r="B8" s="652"/>
      <c r="C8" s="437" t="s">
        <v>191</v>
      </c>
      <c r="D8" s="437"/>
      <c r="E8" s="437"/>
      <c r="F8" s="437"/>
      <c r="G8" s="426"/>
      <c r="H8" s="439"/>
      <c r="I8" s="439"/>
      <c r="J8" s="427"/>
      <c r="K8" s="427"/>
      <c r="L8" s="427"/>
      <c r="M8" s="427"/>
      <c r="N8" s="427"/>
      <c r="O8" s="451"/>
      <c r="P8" s="451"/>
      <c r="Q8" s="451"/>
      <c r="R8" s="451"/>
      <c r="S8" s="451"/>
      <c r="T8" s="451"/>
      <c r="U8" s="451"/>
      <c r="V8" s="451"/>
      <c r="W8" s="451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51"/>
      <c r="AI8" s="451"/>
      <c r="AJ8" s="451"/>
      <c r="AK8" s="451"/>
      <c r="AL8" s="451"/>
      <c r="AM8" s="451"/>
      <c r="AN8" s="451"/>
      <c r="AO8" s="451"/>
      <c r="AP8" s="451"/>
      <c r="AQ8" s="460"/>
      <c r="AR8" s="461"/>
      <c r="AS8" s="462"/>
      <c r="AT8" s="462"/>
      <c r="AU8" s="462"/>
      <c r="AV8" s="462"/>
      <c r="AW8" s="462"/>
      <c r="AX8" s="462"/>
      <c r="AY8" s="462"/>
      <c r="AZ8" s="464"/>
      <c r="BA8" s="464"/>
      <c r="BB8" s="464"/>
      <c r="BC8" s="464"/>
      <c r="BD8" s="464"/>
      <c r="BE8" s="464"/>
      <c r="BF8" s="464"/>
      <c r="BG8" s="464"/>
      <c r="BH8" s="464"/>
      <c r="BI8" s="464"/>
      <c r="BJ8" s="464"/>
      <c r="BK8" s="464"/>
      <c r="BL8" s="464"/>
      <c r="BM8" s="464"/>
      <c r="BN8" s="464"/>
      <c r="BO8" s="464"/>
      <c r="BP8" s="464"/>
      <c r="BQ8" s="464"/>
      <c r="BR8" s="468"/>
      <c r="BS8" s="469"/>
      <c r="BT8" s="469"/>
      <c r="BU8" s="469"/>
      <c r="BV8" s="469"/>
      <c r="BW8" s="469"/>
      <c r="BX8" s="469"/>
      <c r="BY8" s="474"/>
      <c r="BZ8" s="475"/>
    </row>
    <row r="9" spans="1:78" s="421" customFormat="1" ht="15.95" customHeight="1">
      <c r="A9" s="436" t="s">
        <v>192</v>
      </c>
      <c r="B9" s="651" t="s">
        <v>193</v>
      </c>
      <c r="C9" s="437" t="s">
        <v>194</v>
      </c>
      <c r="D9" s="437"/>
      <c r="E9" s="437"/>
      <c r="F9" s="437"/>
      <c r="G9" s="426"/>
      <c r="H9" s="427"/>
      <c r="I9" s="452"/>
      <c r="J9" s="452"/>
      <c r="K9" s="452"/>
      <c r="L9" s="427"/>
      <c r="M9" s="427"/>
      <c r="N9" s="427"/>
      <c r="O9" s="451"/>
      <c r="P9" s="451"/>
      <c r="Q9" s="451"/>
      <c r="R9" s="451"/>
      <c r="S9" s="451"/>
      <c r="T9" s="451"/>
      <c r="U9" s="451"/>
      <c r="V9" s="451"/>
      <c r="W9" s="451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51"/>
      <c r="AI9" s="451"/>
      <c r="AJ9" s="451"/>
      <c r="AK9" s="451"/>
      <c r="AL9" s="451"/>
      <c r="AM9" s="451"/>
      <c r="AN9" s="451"/>
      <c r="AO9" s="451"/>
      <c r="AP9" s="451"/>
      <c r="AQ9" s="460"/>
      <c r="AR9" s="461"/>
      <c r="AS9" s="462"/>
      <c r="AT9" s="462"/>
      <c r="AU9" s="462"/>
      <c r="AV9" s="462"/>
      <c r="AW9" s="462"/>
      <c r="AX9" s="462"/>
      <c r="AY9" s="462"/>
      <c r="AZ9" s="464"/>
      <c r="BA9" s="464"/>
      <c r="BB9" s="464"/>
      <c r="BC9" s="464"/>
      <c r="BD9" s="464"/>
      <c r="BE9" s="464"/>
      <c r="BF9" s="464"/>
      <c r="BG9" s="464"/>
      <c r="BH9" s="464"/>
      <c r="BI9" s="464"/>
      <c r="BJ9" s="464"/>
      <c r="BK9" s="464"/>
      <c r="BL9" s="464"/>
      <c r="BM9" s="464"/>
      <c r="BN9" s="464"/>
      <c r="BO9" s="464"/>
      <c r="BP9" s="464"/>
      <c r="BQ9" s="464"/>
      <c r="BR9" s="468"/>
      <c r="BS9" s="469"/>
      <c r="BT9" s="469"/>
      <c r="BU9" s="469"/>
      <c r="BV9" s="469"/>
      <c r="BW9" s="469"/>
      <c r="BX9" s="469"/>
      <c r="BY9" s="474"/>
      <c r="BZ9" s="475"/>
    </row>
    <row r="10" spans="1:78" s="421" customFormat="1" ht="17.25">
      <c r="A10" s="436" t="s">
        <v>195</v>
      </c>
      <c r="B10" s="653"/>
      <c r="C10" s="437" t="s">
        <v>196</v>
      </c>
      <c r="D10" s="437"/>
      <c r="E10" s="437"/>
      <c r="F10" s="437"/>
      <c r="G10" s="426"/>
      <c r="H10" s="427"/>
      <c r="I10" s="427"/>
      <c r="J10" s="427"/>
      <c r="K10" s="439"/>
      <c r="L10" s="439"/>
      <c r="M10" s="427"/>
      <c r="N10" s="427"/>
      <c r="O10" s="451"/>
      <c r="P10" s="451"/>
      <c r="Q10" s="451"/>
      <c r="R10" s="451"/>
      <c r="S10" s="451"/>
      <c r="T10" s="451"/>
      <c r="U10" s="451"/>
      <c r="V10" s="451"/>
      <c r="W10" s="451"/>
      <c r="X10" s="427"/>
      <c r="Y10" s="427"/>
      <c r="Z10" s="427"/>
      <c r="AA10" s="427"/>
      <c r="AB10" s="427"/>
      <c r="AC10" s="427"/>
      <c r="AD10" s="427"/>
      <c r="AE10" s="427"/>
      <c r="AF10" s="427"/>
      <c r="AG10" s="427"/>
      <c r="AH10" s="451"/>
      <c r="AI10" s="451"/>
      <c r="AJ10" s="451"/>
      <c r="AK10" s="451"/>
      <c r="AL10" s="451"/>
      <c r="AM10" s="451"/>
      <c r="AN10" s="451"/>
      <c r="AO10" s="451"/>
      <c r="AP10" s="451"/>
      <c r="AQ10" s="460"/>
      <c r="AR10" s="461"/>
      <c r="AS10" s="462"/>
      <c r="AT10" s="462"/>
      <c r="AU10" s="462"/>
      <c r="AV10" s="462"/>
      <c r="AW10" s="462"/>
      <c r="AX10" s="462"/>
      <c r="AY10" s="462"/>
      <c r="AZ10" s="464"/>
      <c r="BA10" s="464"/>
      <c r="BB10" s="464"/>
      <c r="BC10" s="464"/>
      <c r="BD10" s="464"/>
      <c r="BE10" s="464"/>
      <c r="BF10" s="464"/>
      <c r="BG10" s="464"/>
      <c r="BH10" s="464"/>
      <c r="BI10" s="464"/>
      <c r="BJ10" s="464"/>
      <c r="BK10" s="464"/>
      <c r="BL10" s="464"/>
      <c r="BM10" s="464"/>
      <c r="BN10" s="464"/>
      <c r="BO10" s="464"/>
      <c r="BP10" s="464"/>
      <c r="BQ10" s="464"/>
      <c r="BR10" s="468"/>
      <c r="BS10" s="469"/>
      <c r="BT10" s="469"/>
      <c r="BU10" s="469"/>
      <c r="BV10" s="469"/>
      <c r="BW10" s="469"/>
      <c r="BX10" s="469"/>
      <c r="BY10" s="474"/>
      <c r="BZ10" s="475"/>
    </row>
    <row r="11" spans="1:78" s="421" customFormat="1" ht="17.25">
      <c r="A11" s="436" t="s">
        <v>197</v>
      </c>
      <c r="B11" s="653"/>
      <c r="C11" s="437" t="s">
        <v>198</v>
      </c>
      <c r="D11" s="437"/>
      <c r="E11" s="437"/>
      <c r="F11" s="437"/>
      <c r="G11" s="426"/>
      <c r="H11" s="427"/>
      <c r="I11" s="427"/>
      <c r="J11" s="427"/>
      <c r="K11" s="452"/>
      <c r="L11" s="452"/>
      <c r="M11" s="452"/>
      <c r="N11" s="427"/>
      <c r="O11" s="451"/>
      <c r="P11" s="451"/>
      <c r="Q11" s="451"/>
      <c r="R11" s="451"/>
      <c r="S11" s="451"/>
      <c r="T11" s="451"/>
      <c r="U11" s="451"/>
      <c r="V11" s="451"/>
      <c r="W11" s="451"/>
      <c r="X11" s="427"/>
      <c r="Y11" s="427"/>
      <c r="Z11" s="427"/>
      <c r="AA11" s="427"/>
      <c r="AB11" s="427"/>
      <c r="AC11" s="427"/>
      <c r="AD11" s="427"/>
      <c r="AE11" s="427"/>
      <c r="AF11" s="427"/>
      <c r="AG11" s="427"/>
      <c r="AH11" s="451"/>
      <c r="AI11" s="451"/>
      <c r="AJ11" s="451"/>
      <c r="AK11" s="451"/>
      <c r="AL11" s="451"/>
      <c r="AM11" s="451"/>
      <c r="AN11" s="451"/>
      <c r="AO11" s="451"/>
      <c r="AP11" s="451"/>
      <c r="AQ11" s="460"/>
      <c r="AR11" s="461"/>
      <c r="AS11" s="462"/>
      <c r="AT11" s="462"/>
      <c r="AU11" s="462"/>
      <c r="AV11" s="462"/>
      <c r="AW11" s="462"/>
      <c r="AX11" s="462"/>
      <c r="AY11" s="462"/>
      <c r="AZ11" s="464"/>
      <c r="BA11" s="464"/>
      <c r="BB11" s="464"/>
      <c r="BC11" s="464"/>
      <c r="BD11" s="464"/>
      <c r="BE11" s="464"/>
      <c r="BF11" s="464"/>
      <c r="BG11" s="464"/>
      <c r="BH11" s="464"/>
      <c r="BI11" s="464"/>
      <c r="BJ11" s="464"/>
      <c r="BK11" s="464"/>
      <c r="BL11" s="464"/>
      <c r="BM11" s="464"/>
      <c r="BN11" s="464"/>
      <c r="BO11" s="464"/>
      <c r="BP11" s="464"/>
      <c r="BQ11" s="464"/>
      <c r="BR11" s="468"/>
      <c r="BS11" s="469"/>
      <c r="BT11" s="469"/>
      <c r="BU11" s="469"/>
      <c r="BV11" s="469"/>
      <c r="BW11" s="469"/>
      <c r="BX11" s="469"/>
      <c r="BY11" s="474"/>
      <c r="BZ11" s="475"/>
    </row>
    <row r="12" spans="1:78" s="421" customFormat="1" ht="17.25">
      <c r="A12" s="436" t="s">
        <v>199</v>
      </c>
      <c r="B12" s="653"/>
      <c r="C12" s="437" t="s">
        <v>200</v>
      </c>
      <c r="D12" s="437"/>
      <c r="E12" s="437"/>
      <c r="F12" s="437"/>
      <c r="G12" s="426"/>
      <c r="H12" s="427"/>
      <c r="I12" s="427"/>
      <c r="J12" s="427"/>
      <c r="K12" s="427"/>
      <c r="L12" s="427"/>
      <c r="M12" s="427"/>
      <c r="N12" s="439"/>
      <c r="O12" s="451"/>
      <c r="P12" s="451"/>
      <c r="Q12" s="451"/>
      <c r="R12" s="451"/>
      <c r="S12" s="451"/>
      <c r="T12" s="451"/>
      <c r="U12" s="451"/>
      <c r="V12" s="451"/>
      <c r="W12" s="451"/>
      <c r="X12" s="427"/>
      <c r="Y12" s="427"/>
      <c r="Z12" s="427"/>
      <c r="AA12" s="427"/>
      <c r="AB12" s="427"/>
      <c r="AC12" s="427"/>
      <c r="AD12" s="427"/>
      <c r="AE12" s="427"/>
      <c r="AF12" s="427"/>
      <c r="AG12" s="427"/>
      <c r="AH12" s="451"/>
      <c r="AI12" s="451"/>
      <c r="AJ12" s="451"/>
      <c r="AK12" s="451"/>
      <c r="AL12" s="451"/>
      <c r="AM12" s="451"/>
      <c r="AN12" s="451"/>
      <c r="AO12" s="451"/>
      <c r="AP12" s="451"/>
      <c r="AQ12" s="460"/>
      <c r="AR12" s="461"/>
      <c r="AS12" s="462"/>
      <c r="AT12" s="462"/>
      <c r="AU12" s="462"/>
      <c r="AV12" s="462"/>
      <c r="AW12" s="462"/>
      <c r="AX12" s="462"/>
      <c r="AY12" s="462"/>
      <c r="AZ12" s="464"/>
      <c r="BA12" s="464"/>
      <c r="BB12" s="464"/>
      <c r="BC12" s="464"/>
      <c r="BD12" s="464"/>
      <c r="BE12" s="464"/>
      <c r="BF12" s="464"/>
      <c r="BG12" s="464"/>
      <c r="BH12" s="464"/>
      <c r="BI12" s="464"/>
      <c r="BJ12" s="464"/>
      <c r="BK12" s="464"/>
      <c r="BL12" s="464"/>
      <c r="BM12" s="464"/>
      <c r="BN12" s="464"/>
      <c r="BO12" s="464"/>
      <c r="BP12" s="464"/>
      <c r="BQ12" s="464"/>
      <c r="BR12" s="468"/>
      <c r="BS12" s="469"/>
      <c r="BT12" s="469"/>
      <c r="BU12" s="469"/>
      <c r="BV12" s="469"/>
      <c r="BW12" s="469"/>
      <c r="BX12" s="469"/>
      <c r="BY12" s="474"/>
      <c r="BZ12" s="475"/>
    </row>
    <row r="13" spans="1:78" s="421" customFormat="1" ht="15" customHeight="1">
      <c r="A13" s="436" t="s">
        <v>201</v>
      </c>
      <c r="B13" s="653"/>
      <c r="C13" s="437" t="s">
        <v>202</v>
      </c>
      <c r="D13" s="437"/>
      <c r="E13" s="437"/>
      <c r="F13" s="437"/>
      <c r="G13" s="426"/>
      <c r="H13" s="427"/>
      <c r="I13" s="427"/>
      <c r="J13" s="427"/>
      <c r="K13" s="427"/>
      <c r="L13" s="427"/>
      <c r="M13" s="427"/>
      <c r="N13" s="427"/>
      <c r="O13" s="452"/>
      <c r="P13" s="452"/>
      <c r="Q13" s="451"/>
      <c r="R13" s="451"/>
      <c r="S13" s="451"/>
      <c r="T13" s="451"/>
      <c r="U13" s="451"/>
      <c r="V13" s="451"/>
      <c r="W13" s="451"/>
      <c r="X13" s="427"/>
      <c r="Y13" s="427"/>
      <c r="Z13" s="427"/>
      <c r="AA13" s="427"/>
      <c r="AB13" s="427"/>
      <c r="AC13" s="427"/>
      <c r="AD13" s="427"/>
      <c r="AE13" s="427"/>
      <c r="AF13" s="427"/>
      <c r="AG13" s="427"/>
      <c r="AH13" s="451"/>
      <c r="AI13" s="451"/>
      <c r="AJ13" s="451"/>
      <c r="AK13" s="451"/>
      <c r="AL13" s="451"/>
      <c r="AM13" s="451"/>
      <c r="AN13" s="451"/>
      <c r="AO13" s="451"/>
      <c r="AP13" s="451"/>
      <c r="AQ13" s="460"/>
      <c r="AR13" s="461"/>
      <c r="AS13" s="462"/>
      <c r="AT13" s="462"/>
      <c r="AU13" s="462"/>
      <c r="AV13" s="462"/>
      <c r="AW13" s="462"/>
      <c r="AX13" s="462"/>
      <c r="AY13" s="462"/>
      <c r="AZ13" s="464"/>
      <c r="BA13" s="464"/>
      <c r="BB13" s="464"/>
      <c r="BC13" s="464"/>
      <c r="BD13" s="464"/>
      <c r="BE13" s="464"/>
      <c r="BF13" s="464"/>
      <c r="BG13" s="464"/>
      <c r="BH13" s="464"/>
      <c r="BI13" s="464"/>
      <c r="BJ13" s="464"/>
      <c r="BK13" s="464"/>
      <c r="BL13" s="464"/>
      <c r="BM13" s="464"/>
      <c r="BN13" s="464"/>
      <c r="BO13" s="464"/>
      <c r="BP13" s="464"/>
      <c r="BQ13" s="464"/>
      <c r="BR13" s="468"/>
      <c r="BS13" s="469"/>
      <c r="BT13" s="469"/>
      <c r="BU13" s="469"/>
      <c r="BV13" s="469"/>
      <c r="BW13" s="469"/>
      <c r="BX13" s="469"/>
      <c r="BY13" s="474"/>
      <c r="BZ13" s="475"/>
    </row>
    <row r="14" spans="1:78" s="421" customFormat="1" ht="17.25">
      <c r="A14" s="436" t="s">
        <v>203</v>
      </c>
      <c r="B14" s="651" t="s">
        <v>204</v>
      </c>
      <c r="C14" s="437" t="s">
        <v>205</v>
      </c>
      <c r="D14" s="437"/>
      <c r="E14" s="437"/>
      <c r="F14" s="437"/>
      <c r="G14" s="426"/>
      <c r="H14" s="427"/>
      <c r="I14" s="427"/>
      <c r="J14" s="427"/>
      <c r="K14" s="427"/>
      <c r="L14" s="427"/>
      <c r="M14" s="427"/>
      <c r="N14" s="427"/>
      <c r="O14" s="451"/>
      <c r="P14" s="439"/>
      <c r="Q14" s="451"/>
      <c r="R14" s="451"/>
      <c r="S14" s="451"/>
      <c r="T14" s="451"/>
      <c r="U14" s="451"/>
      <c r="V14" s="451"/>
      <c r="W14" s="451"/>
      <c r="X14" s="427"/>
      <c r="Y14" s="427"/>
      <c r="Z14" s="427"/>
      <c r="AA14" s="427"/>
      <c r="AB14" s="427"/>
      <c r="AC14" s="427"/>
      <c r="AD14" s="427"/>
      <c r="AE14" s="427"/>
      <c r="AF14" s="427"/>
      <c r="AG14" s="427"/>
      <c r="AH14" s="451"/>
      <c r="AI14" s="451"/>
      <c r="AJ14" s="451"/>
      <c r="AK14" s="451"/>
      <c r="AL14" s="451"/>
      <c r="AM14" s="451"/>
      <c r="AN14" s="451"/>
      <c r="AO14" s="451"/>
      <c r="AP14" s="451"/>
      <c r="AQ14" s="460"/>
      <c r="AR14" s="461"/>
      <c r="AS14" s="462"/>
      <c r="AT14" s="462"/>
      <c r="AU14" s="462"/>
      <c r="AV14" s="462"/>
      <c r="AW14" s="462"/>
      <c r="AX14" s="462"/>
      <c r="AY14" s="462"/>
      <c r="AZ14" s="464"/>
      <c r="BA14" s="464"/>
      <c r="BB14" s="464"/>
      <c r="BC14" s="464"/>
      <c r="BD14" s="464"/>
      <c r="BE14" s="464"/>
      <c r="BF14" s="464"/>
      <c r="BG14" s="464"/>
      <c r="BH14" s="464"/>
      <c r="BI14" s="464"/>
      <c r="BJ14" s="464"/>
      <c r="BK14" s="464"/>
      <c r="BL14" s="464"/>
      <c r="BM14" s="464"/>
      <c r="BN14" s="464"/>
      <c r="BO14" s="464"/>
      <c r="BP14" s="464"/>
      <c r="BQ14" s="464"/>
      <c r="BR14" s="468"/>
      <c r="BS14" s="469"/>
      <c r="BT14" s="469"/>
      <c r="BU14" s="469"/>
      <c r="BV14" s="469"/>
      <c r="BW14" s="469"/>
      <c r="BX14" s="469"/>
      <c r="BY14" s="474"/>
      <c r="BZ14" s="475"/>
    </row>
    <row r="15" spans="1:78" s="421" customFormat="1" ht="17.25">
      <c r="A15" s="436" t="s">
        <v>206</v>
      </c>
      <c r="B15" s="652"/>
      <c r="C15" s="437" t="s">
        <v>207</v>
      </c>
      <c r="D15" s="437"/>
      <c r="E15" s="437"/>
      <c r="F15" s="437"/>
      <c r="G15" s="426"/>
      <c r="H15" s="427"/>
      <c r="I15" s="427"/>
      <c r="J15" s="427"/>
      <c r="K15" s="427"/>
      <c r="L15" s="427"/>
      <c r="M15" s="427"/>
      <c r="N15" s="427"/>
      <c r="O15" s="451"/>
      <c r="P15" s="451"/>
      <c r="Q15" s="451"/>
      <c r="R15" s="451"/>
      <c r="S15" s="451"/>
      <c r="T15" s="451"/>
      <c r="U15" s="451"/>
      <c r="V15" s="451"/>
      <c r="W15" s="451"/>
      <c r="X15" s="427"/>
      <c r="Y15" s="427"/>
      <c r="Z15" s="427"/>
      <c r="AA15" s="427"/>
      <c r="AB15" s="427"/>
      <c r="AC15" s="427"/>
      <c r="AD15" s="427"/>
      <c r="AE15" s="427"/>
      <c r="AF15" s="427"/>
      <c r="AG15" s="427"/>
      <c r="AH15" s="451"/>
      <c r="AI15" s="451"/>
      <c r="AJ15" s="451"/>
      <c r="AK15" s="451"/>
      <c r="AL15" s="451"/>
      <c r="AM15" s="451"/>
      <c r="AN15" s="451"/>
      <c r="AO15" s="451"/>
      <c r="AP15" s="451"/>
      <c r="AQ15" s="460"/>
      <c r="AR15" s="461"/>
      <c r="AS15" s="462"/>
      <c r="AT15" s="462"/>
      <c r="AU15" s="462"/>
      <c r="AV15" s="462"/>
      <c r="AW15" s="462"/>
      <c r="AX15" s="462"/>
      <c r="AY15" s="462"/>
      <c r="AZ15" s="464"/>
      <c r="BA15" s="464"/>
      <c r="BB15" s="464"/>
      <c r="BC15" s="464"/>
      <c r="BD15" s="464"/>
      <c r="BE15" s="464"/>
      <c r="BF15" s="464"/>
      <c r="BG15" s="464"/>
      <c r="BH15" s="464"/>
      <c r="BI15" s="464"/>
      <c r="BJ15" s="464"/>
      <c r="BK15" s="464"/>
      <c r="BL15" s="464"/>
      <c r="BM15" s="464"/>
      <c r="BN15" s="464"/>
      <c r="BO15" s="464"/>
      <c r="BP15" s="464"/>
      <c r="BQ15" s="464"/>
      <c r="BR15" s="468"/>
      <c r="BS15" s="469"/>
      <c r="BT15" s="469"/>
      <c r="BU15" s="469"/>
      <c r="BV15" s="469"/>
      <c r="BW15" s="469"/>
      <c r="BX15" s="469"/>
      <c r="BY15" s="474"/>
      <c r="BZ15" s="475"/>
    </row>
    <row r="16" spans="1:78" s="421" customFormat="1" ht="18">
      <c r="A16" s="441">
        <v>1.2</v>
      </c>
      <c r="B16" s="442" t="s">
        <v>208</v>
      </c>
      <c r="C16" s="443"/>
      <c r="D16" s="443"/>
      <c r="E16" s="443"/>
      <c r="F16" s="443"/>
      <c r="G16" s="431"/>
      <c r="H16" s="432"/>
      <c r="I16" s="427"/>
      <c r="J16" s="427"/>
      <c r="K16" s="427"/>
      <c r="L16" s="427"/>
      <c r="M16" s="427"/>
      <c r="N16" s="427"/>
      <c r="O16" s="451"/>
      <c r="P16" s="451"/>
      <c r="Q16" s="451"/>
      <c r="R16" s="451"/>
      <c r="S16" s="451"/>
      <c r="T16" s="451"/>
      <c r="U16" s="451"/>
      <c r="V16" s="451"/>
      <c r="W16" s="451"/>
      <c r="X16" s="427"/>
      <c r="Y16" s="427"/>
      <c r="Z16" s="427"/>
      <c r="AA16" s="427"/>
      <c r="AB16" s="427"/>
      <c r="AC16" s="427"/>
      <c r="AD16" s="427"/>
      <c r="AE16" s="427"/>
      <c r="AF16" s="427"/>
      <c r="AG16" s="427"/>
      <c r="AH16" s="451"/>
      <c r="AI16" s="451"/>
      <c r="AJ16" s="451"/>
      <c r="AK16" s="451"/>
      <c r="AL16" s="451"/>
      <c r="AM16" s="451"/>
      <c r="AN16" s="451"/>
      <c r="AO16" s="451"/>
      <c r="AP16" s="451"/>
      <c r="AQ16" s="460"/>
      <c r="AR16" s="461"/>
      <c r="AS16" s="462"/>
      <c r="AT16" s="462"/>
      <c r="AU16" s="462"/>
      <c r="AV16" s="462"/>
      <c r="AW16" s="462"/>
      <c r="AX16" s="462"/>
      <c r="AY16" s="462"/>
      <c r="AZ16" s="464"/>
      <c r="BA16" s="464"/>
      <c r="BB16" s="464"/>
      <c r="BC16" s="464"/>
      <c r="BD16" s="464"/>
      <c r="BE16" s="464"/>
      <c r="BF16" s="464"/>
      <c r="BG16" s="464"/>
      <c r="BH16" s="464"/>
      <c r="BI16" s="464"/>
      <c r="BJ16" s="464"/>
      <c r="BK16" s="464"/>
      <c r="BL16" s="464"/>
      <c r="BM16" s="464"/>
      <c r="BN16" s="464"/>
      <c r="BO16" s="464"/>
      <c r="BP16" s="464"/>
      <c r="BQ16" s="464"/>
      <c r="BR16" s="468"/>
      <c r="BS16" s="469"/>
      <c r="BT16" s="469"/>
      <c r="BU16" s="469"/>
      <c r="BV16" s="469"/>
      <c r="BW16" s="469"/>
      <c r="BX16" s="469"/>
      <c r="BY16" s="474"/>
      <c r="BZ16" s="475"/>
    </row>
    <row r="17" spans="1:78" s="421" customFormat="1" ht="17.25">
      <c r="A17" s="436" t="s">
        <v>209</v>
      </c>
      <c r="B17" s="651" t="s">
        <v>210</v>
      </c>
      <c r="C17" s="437" t="s">
        <v>211</v>
      </c>
      <c r="D17" s="437"/>
      <c r="E17" s="437"/>
      <c r="F17" s="437"/>
      <c r="G17" s="426"/>
      <c r="H17" s="427"/>
      <c r="I17" s="427"/>
      <c r="J17" s="427"/>
      <c r="K17" s="452"/>
      <c r="L17" s="452"/>
      <c r="M17" s="427"/>
      <c r="N17" s="427"/>
      <c r="O17" s="451"/>
      <c r="P17" s="451"/>
      <c r="Q17" s="451"/>
      <c r="R17" s="451"/>
      <c r="S17" s="451"/>
      <c r="T17" s="451"/>
      <c r="U17" s="451"/>
      <c r="V17" s="451"/>
      <c r="W17" s="451"/>
      <c r="X17" s="427"/>
      <c r="Y17" s="427"/>
      <c r="Z17" s="427"/>
      <c r="AA17" s="427"/>
      <c r="AB17" s="427"/>
      <c r="AC17" s="427"/>
      <c r="AD17" s="427"/>
      <c r="AE17" s="427"/>
      <c r="AF17" s="427"/>
      <c r="AG17" s="427"/>
      <c r="AH17" s="451"/>
      <c r="AI17" s="451"/>
      <c r="AJ17" s="451"/>
      <c r="AK17" s="451"/>
      <c r="AL17" s="451"/>
      <c r="AM17" s="451"/>
      <c r="AN17" s="451"/>
      <c r="AO17" s="451"/>
      <c r="AP17" s="451"/>
      <c r="AQ17" s="460"/>
      <c r="AR17" s="461"/>
      <c r="AS17" s="462"/>
      <c r="AT17" s="462"/>
      <c r="AU17" s="462"/>
      <c r="AV17" s="462"/>
      <c r="AW17" s="462"/>
      <c r="AX17" s="462"/>
      <c r="AY17" s="462"/>
      <c r="AZ17" s="464"/>
      <c r="BA17" s="464"/>
      <c r="BB17" s="464"/>
      <c r="BC17" s="464"/>
      <c r="BD17" s="464"/>
      <c r="BE17" s="464"/>
      <c r="BF17" s="464"/>
      <c r="BG17" s="464"/>
      <c r="BH17" s="464"/>
      <c r="BI17" s="464"/>
      <c r="BJ17" s="464"/>
      <c r="BK17" s="464"/>
      <c r="BL17" s="464"/>
      <c r="BM17" s="464"/>
      <c r="BN17" s="464"/>
      <c r="BO17" s="464"/>
      <c r="BP17" s="464"/>
      <c r="BQ17" s="464"/>
      <c r="BR17" s="468"/>
      <c r="BS17" s="469"/>
      <c r="BT17" s="469"/>
      <c r="BU17" s="469"/>
      <c r="BV17" s="469"/>
      <c r="BW17" s="469"/>
      <c r="BX17" s="469"/>
      <c r="BY17" s="474"/>
      <c r="BZ17" s="475"/>
    </row>
    <row r="18" spans="1:78" s="421" customFormat="1" ht="17.25">
      <c r="A18" s="436" t="s">
        <v>212</v>
      </c>
      <c r="B18" s="653"/>
      <c r="C18" s="437" t="s">
        <v>213</v>
      </c>
      <c r="D18" s="437"/>
      <c r="E18" s="437"/>
      <c r="F18" s="437"/>
      <c r="G18" s="426"/>
      <c r="H18" s="427"/>
      <c r="I18" s="427"/>
      <c r="J18" s="427"/>
      <c r="K18" s="427"/>
      <c r="L18" s="452"/>
      <c r="M18" s="452"/>
      <c r="N18" s="427"/>
      <c r="O18" s="451"/>
      <c r="P18" s="451"/>
      <c r="Q18" s="451"/>
      <c r="R18" s="451"/>
      <c r="S18" s="451"/>
      <c r="T18" s="451"/>
      <c r="U18" s="451"/>
      <c r="V18" s="451"/>
      <c r="W18" s="451"/>
      <c r="X18" s="427"/>
      <c r="Y18" s="427"/>
      <c r="Z18" s="427"/>
      <c r="AA18" s="427"/>
      <c r="AB18" s="427"/>
      <c r="AC18" s="427"/>
      <c r="AD18" s="427"/>
      <c r="AE18" s="427"/>
      <c r="AF18" s="427"/>
      <c r="AG18" s="427"/>
      <c r="AH18" s="451"/>
      <c r="AI18" s="451"/>
      <c r="AJ18" s="451"/>
      <c r="AK18" s="451"/>
      <c r="AL18" s="451"/>
      <c r="AM18" s="451"/>
      <c r="AN18" s="451"/>
      <c r="AO18" s="451"/>
      <c r="AP18" s="451"/>
      <c r="AQ18" s="460"/>
      <c r="AR18" s="461"/>
      <c r="AS18" s="462"/>
      <c r="AT18" s="462"/>
      <c r="AU18" s="462"/>
      <c r="AV18" s="462"/>
      <c r="AW18" s="462"/>
      <c r="AX18" s="462"/>
      <c r="AY18" s="462"/>
      <c r="AZ18" s="464"/>
      <c r="BA18" s="464"/>
      <c r="BB18" s="464"/>
      <c r="BC18" s="464"/>
      <c r="BD18" s="464"/>
      <c r="BE18" s="464"/>
      <c r="BF18" s="464"/>
      <c r="BG18" s="464"/>
      <c r="BH18" s="464"/>
      <c r="BI18" s="464"/>
      <c r="BJ18" s="464"/>
      <c r="BK18" s="464"/>
      <c r="BL18" s="464"/>
      <c r="BM18" s="464"/>
      <c r="BN18" s="464"/>
      <c r="BO18" s="464"/>
      <c r="BP18" s="464"/>
      <c r="BQ18" s="464"/>
      <c r="BR18" s="468"/>
      <c r="BS18" s="469"/>
      <c r="BT18" s="469"/>
      <c r="BU18" s="469"/>
      <c r="BV18" s="469"/>
      <c r="BW18" s="469"/>
      <c r="BX18" s="469"/>
      <c r="BY18" s="474"/>
      <c r="BZ18" s="475"/>
    </row>
    <row r="19" spans="1:78" s="421" customFormat="1" ht="17.25">
      <c r="A19" s="436" t="s">
        <v>214</v>
      </c>
      <c r="B19" s="653"/>
      <c r="C19" s="437" t="s">
        <v>215</v>
      </c>
      <c r="D19" s="437"/>
      <c r="E19" s="437"/>
      <c r="F19" s="437"/>
      <c r="G19" s="426"/>
      <c r="H19" s="427"/>
      <c r="I19" s="427"/>
      <c r="J19" s="427"/>
      <c r="K19" s="427"/>
      <c r="L19" s="427"/>
      <c r="M19" s="427"/>
      <c r="N19" s="427"/>
      <c r="O19" s="451"/>
      <c r="P19" s="452"/>
      <c r="Q19" s="452"/>
      <c r="R19" s="452"/>
      <c r="S19" s="452"/>
      <c r="T19" s="452"/>
      <c r="U19" s="452"/>
      <c r="V19" s="452"/>
      <c r="W19" s="452"/>
      <c r="X19" s="452"/>
      <c r="Y19" s="452"/>
      <c r="Z19" s="452"/>
      <c r="AA19" s="452"/>
      <c r="AB19" s="452"/>
      <c r="AC19" s="452"/>
      <c r="AD19" s="452"/>
      <c r="AE19" s="452"/>
      <c r="AF19" s="452"/>
      <c r="AG19" s="452"/>
      <c r="AH19" s="452"/>
      <c r="AI19" s="452"/>
      <c r="AJ19" s="452"/>
      <c r="AK19" s="452"/>
      <c r="AL19" s="452"/>
      <c r="AM19" s="452"/>
      <c r="AN19" s="452"/>
      <c r="AO19" s="452"/>
      <c r="AP19" s="452"/>
      <c r="AQ19" s="452"/>
      <c r="AR19" s="452"/>
      <c r="AS19" s="452"/>
      <c r="AT19" s="452"/>
      <c r="AU19" s="452"/>
      <c r="AV19" s="452"/>
      <c r="AW19" s="452"/>
      <c r="AX19" s="452"/>
      <c r="AY19" s="452"/>
      <c r="AZ19" s="452"/>
      <c r="BA19" s="452"/>
      <c r="BB19" s="452"/>
      <c r="BC19" s="452"/>
      <c r="BD19" s="452"/>
      <c r="BE19" s="452"/>
      <c r="BF19" s="452"/>
      <c r="BG19" s="452"/>
      <c r="BH19" s="452"/>
      <c r="BI19" s="452"/>
      <c r="BJ19" s="452"/>
      <c r="BK19" s="452"/>
      <c r="BL19" s="452"/>
      <c r="BM19" s="452"/>
      <c r="BN19" s="452"/>
      <c r="BO19" s="452"/>
      <c r="BP19" s="464"/>
      <c r="BQ19" s="464"/>
      <c r="BR19" s="468"/>
      <c r="BS19" s="469"/>
      <c r="BT19" s="469"/>
      <c r="BU19" s="469"/>
      <c r="BV19" s="469"/>
      <c r="BW19" s="469"/>
      <c r="BX19" s="469"/>
      <c r="BY19" s="474"/>
      <c r="BZ19" s="475"/>
    </row>
    <row r="20" spans="1:78" s="421" customFormat="1" ht="17.25">
      <c r="A20" s="436" t="s">
        <v>216</v>
      </c>
      <c r="B20" s="653"/>
      <c r="C20" s="444" t="s">
        <v>217</v>
      </c>
      <c r="D20" s="444"/>
      <c r="E20" s="444"/>
      <c r="F20" s="444"/>
      <c r="G20" s="426"/>
      <c r="H20" s="427"/>
      <c r="I20" s="427"/>
      <c r="J20" s="427"/>
      <c r="K20" s="427"/>
      <c r="L20" s="427"/>
      <c r="M20" s="427"/>
      <c r="N20" s="427"/>
      <c r="O20" s="451"/>
      <c r="P20" s="451"/>
      <c r="Q20" s="451"/>
      <c r="R20" s="451"/>
      <c r="S20" s="451"/>
      <c r="T20" s="451"/>
      <c r="U20" s="451"/>
      <c r="V20" s="451"/>
      <c r="W20" s="451"/>
      <c r="X20" s="427"/>
      <c r="Y20" s="427"/>
      <c r="Z20" s="427"/>
      <c r="AA20" s="427"/>
      <c r="AB20" s="427"/>
      <c r="AC20" s="427"/>
      <c r="AD20" s="427"/>
      <c r="AE20" s="427"/>
      <c r="AF20" s="427"/>
      <c r="AG20" s="427"/>
      <c r="AH20" s="451"/>
      <c r="AI20" s="451"/>
      <c r="AJ20" s="451"/>
      <c r="AK20" s="451"/>
      <c r="AL20" s="451"/>
      <c r="AM20" s="451"/>
      <c r="AN20" s="451"/>
      <c r="AO20" s="451"/>
      <c r="AP20" s="451"/>
      <c r="AQ20" s="460"/>
      <c r="AR20" s="461"/>
      <c r="AS20" s="462"/>
      <c r="AT20" s="462"/>
      <c r="AU20" s="462"/>
      <c r="AV20" s="462"/>
      <c r="AW20" s="462"/>
      <c r="AX20" s="462"/>
      <c r="AY20" s="462"/>
      <c r="AZ20" s="464"/>
      <c r="BA20" s="464"/>
      <c r="BB20" s="464"/>
      <c r="BC20" s="464"/>
      <c r="BD20" s="464"/>
      <c r="BE20" s="464"/>
      <c r="BF20" s="464"/>
      <c r="BG20" s="464"/>
      <c r="BH20" s="464"/>
      <c r="BI20" s="464"/>
      <c r="BJ20" s="464"/>
      <c r="BK20" s="464"/>
      <c r="BL20" s="464"/>
      <c r="BM20" s="464"/>
      <c r="BN20" s="464"/>
      <c r="BO20" s="464"/>
      <c r="BP20" s="464"/>
      <c r="BQ20" s="464"/>
      <c r="BR20" s="468"/>
      <c r="BS20" s="469"/>
      <c r="BT20" s="469"/>
      <c r="BU20" s="469"/>
      <c r="BV20" s="469"/>
      <c r="BW20" s="469"/>
      <c r="BX20" s="469"/>
      <c r="BY20" s="474"/>
      <c r="BZ20" s="476"/>
    </row>
    <row r="21" spans="1:78" s="421" customFormat="1" ht="17.25">
      <c r="A21" s="436" t="s">
        <v>218</v>
      </c>
      <c r="B21" s="652"/>
      <c r="C21" s="444" t="s">
        <v>219</v>
      </c>
      <c r="D21" s="444"/>
      <c r="E21" s="444"/>
      <c r="F21" s="444"/>
      <c r="G21" s="426"/>
      <c r="H21" s="427"/>
      <c r="I21" s="427"/>
      <c r="J21" s="427"/>
      <c r="K21" s="427"/>
      <c r="L21" s="427"/>
      <c r="M21" s="427"/>
      <c r="N21" s="427"/>
      <c r="O21" s="451"/>
      <c r="P21" s="451"/>
      <c r="Q21" s="451"/>
      <c r="R21" s="451"/>
      <c r="S21" s="451"/>
      <c r="T21" s="451"/>
      <c r="U21" s="451"/>
      <c r="V21" s="451"/>
      <c r="W21" s="451"/>
      <c r="X21" s="427"/>
      <c r="Y21" s="427"/>
      <c r="Z21" s="427"/>
      <c r="AA21" s="427"/>
      <c r="AB21" s="427"/>
      <c r="AC21" s="427"/>
      <c r="AD21" s="427"/>
      <c r="AE21" s="427"/>
      <c r="AF21" s="427"/>
      <c r="AG21" s="427"/>
      <c r="AH21" s="451"/>
      <c r="AI21" s="451"/>
      <c r="AJ21" s="451"/>
      <c r="AK21" s="451"/>
      <c r="AL21" s="451"/>
      <c r="AM21" s="451"/>
      <c r="AN21" s="451"/>
      <c r="AO21" s="451"/>
      <c r="AP21" s="451"/>
      <c r="AQ21" s="460"/>
      <c r="AR21" s="461"/>
      <c r="AS21" s="462"/>
      <c r="AT21" s="462"/>
      <c r="AU21" s="462"/>
      <c r="AV21" s="462"/>
      <c r="AW21" s="462"/>
      <c r="AX21" s="462"/>
      <c r="AY21" s="462"/>
      <c r="AZ21" s="464"/>
      <c r="BA21" s="464"/>
      <c r="BB21" s="464"/>
      <c r="BC21" s="464"/>
      <c r="BD21" s="464"/>
      <c r="BE21" s="464"/>
      <c r="BF21" s="464"/>
      <c r="BG21" s="464"/>
      <c r="BH21" s="464"/>
      <c r="BI21" s="464"/>
      <c r="BJ21" s="464"/>
      <c r="BK21" s="464"/>
      <c r="BL21" s="464"/>
      <c r="BM21" s="464"/>
      <c r="BN21" s="464"/>
      <c r="BO21" s="464"/>
      <c r="BP21" s="464"/>
      <c r="BQ21" s="464"/>
      <c r="BR21" s="468"/>
      <c r="BS21" s="469"/>
      <c r="BT21" s="469"/>
      <c r="BU21" s="469"/>
      <c r="BV21" s="469"/>
      <c r="BW21" s="469"/>
      <c r="BX21" s="469"/>
      <c r="BY21" s="474"/>
      <c r="BZ21" s="476"/>
    </row>
    <row r="22" spans="1:78" s="421" customFormat="1" ht="18">
      <c r="A22" s="441">
        <v>1.3</v>
      </c>
      <c r="B22" s="442" t="s">
        <v>220</v>
      </c>
      <c r="C22" s="443"/>
      <c r="D22" s="443"/>
      <c r="E22" s="443"/>
      <c r="F22" s="443"/>
      <c r="G22" s="431"/>
      <c r="H22" s="432"/>
      <c r="I22" s="427"/>
      <c r="J22" s="427"/>
      <c r="K22" s="427"/>
      <c r="L22" s="427"/>
      <c r="M22" s="427"/>
      <c r="N22" s="427"/>
      <c r="O22" s="451"/>
      <c r="P22" s="451"/>
      <c r="Q22" s="451"/>
      <c r="R22" s="451"/>
      <c r="S22" s="451"/>
      <c r="T22" s="451"/>
      <c r="U22" s="451"/>
      <c r="V22" s="451"/>
      <c r="W22" s="451"/>
      <c r="X22" s="427"/>
      <c r="Y22" s="427"/>
      <c r="Z22" s="427"/>
      <c r="AA22" s="427"/>
      <c r="AB22" s="427"/>
      <c r="AC22" s="427"/>
      <c r="AD22" s="427"/>
      <c r="AE22" s="427"/>
      <c r="AF22" s="427"/>
      <c r="AG22" s="427"/>
      <c r="AH22" s="451"/>
      <c r="AI22" s="451"/>
      <c r="AJ22" s="451"/>
      <c r="AK22" s="451"/>
      <c r="AL22" s="451"/>
      <c r="AM22" s="451"/>
      <c r="AN22" s="451"/>
      <c r="AO22" s="451"/>
      <c r="AP22" s="451"/>
      <c r="AQ22" s="460"/>
      <c r="AR22" s="461"/>
      <c r="AS22" s="462"/>
      <c r="AT22" s="462"/>
      <c r="AU22" s="462"/>
      <c r="AV22" s="462"/>
      <c r="AW22" s="462"/>
      <c r="AX22" s="462"/>
      <c r="AY22" s="462"/>
      <c r="AZ22" s="464"/>
      <c r="BA22" s="464"/>
      <c r="BB22" s="464"/>
      <c r="BC22" s="464"/>
      <c r="BD22" s="464"/>
      <c r="BE22" s="464"/>
      <c r="BF22" s="464"/>
      <c r="BG22" s="464"/>
      <c r="BH22" s="464"/>
      <c r="BI22" s="464"/>
      <c r="BJ22" s="464"/>
      <c r="BK22" s="464"/>
      <c r="BL22" s="464"/>
      <c r="BM22" s="464"/>
      <c r="BN22" s="464"/>
      <c r="BO22" s="464"/>
      <c r="BP22" s="464"/>
      <c r="BQ22" s="464"/>
      <c r="BR22" s="468"/>
      <c r="BS22" s="469"/>
      <c r="BT22" s="469"/>
      <c r="BU22" s="469"/>
      <c r="BV22" s="469"/>
      <c r="BW22" s="469"/>
      <c r="BX22" s="469"/>
      <c r="BY22" s="474"/>
      <c r="BZ22" s="475"/>
    </row>
    <row r="23" spans="1:78" s="421" customFormat="1" ht="17.25">
      <c r="A23" s="436" t="s">
        <v>221</v>
      </c>
      <c r="B23" s="654" t="s">
        <v>222</v>
      </c>
      <c r="C23" s="437" t="s">
        <v>223</v>
      </c>
      <c r="D23" s="437"/>
      <c r="E23" s="437"/>
      <c r="F23" s="437"/>
      <c r="G23" s="426"/>
      <c r="H23" s="427"/>
      <c r="I23" s="427"/>
      <c r="J23" s="427"/>
      <c r="K23" s="427"/>
      <c r="L23" s="427"/>
      <c r="M23" s="427"/>
      <c r="N23" s="427"/>
      <c r="O23" s="451"/>
      <c r="P23" s="452"/>
      <c r="Q23" s="452"/>
      <c r="R23" s="451"/>
      <c r="S23" s="451"/>
      <c r="T23" s="451"/>
      <c r="U23" s="451"/>
      <c r="V23" s="451"/>
      <c r="W23" s="451"/>
      <c r="X23" s="427"/>
      <c r="Y23" s="427"/>
      <c r="Z23" s="427"/>
      <c r="AA23" s="427"/>
      <c r="AB23" s="427"/>
      <c r="AC23" s="427"/>
      <c r="AD23" s="427"/>
      <c r="AE23" s="427"/>
      <c r="AF23" s="427"/>
      <c r="AG23" s="427"/>
      <c r="AH23" s="451"/>
      <c r="AI23" s="451"/>
      <c r="AJ23" s="451"/>
      <c r="AK23" s="451"/>
      <c r="AL23" s="451"/>
      <c r="AM23" s="451"/>
      <c r="AN23" s="451"/>
      <c r="AO23" s="451"/>
      <c r="AP23" s="451"/>
      <c r="AQ23" s="460"/>
      <c r="AR23" s="461"/>
      <c r="AS23" s="462"/>
      <c r="AT23" s="462"/>
      <c r="AU23" s="462"/>
      <c r="AV23" s="462"/>
      <c r="AW23" s="462"/>
      <c r="AX23" s="462"/>
      <c r="AY23" s="462"/>
      <c r="AZ23" s="464"/>
      <c r="BA23" s="464"/>
      <c r="BB23" s="464"/>
      <c r="BC23" s="464"/>
      <c r="BD23" s="464"/>
      <c r="BE23" s="464"/>
      <c r="BF23" s="464"/>
      <c r="BG23" s="464"/>
      <c r="BH23" s="464"/>
      <c r="BI23" s="464"/>
      <c r="BJ23" s="464"/>
      <c r="BK23" s="464"/>
      <c r="BL23" s="464"/>
      <c r="BM23" s="464"/>
      <c r="BN23" s="464"/>
      <c r="BO23" s="464"/>
      <c r="BP23" s="464"/>
      <c r="BQ23" s="464"/>
      <c r="BR23" s="468"/>
      <c r="BS23" s="469"/>
      <c r="BT23" s="469"/>
      <c r="BU23" s="469"/>
      <c r="BV23" s="469"/>
      <c r="BW23" s="469"/>
      <c r="BX23" s="469"/>
      <c r="BY23" s="474"/>
      <c r="BZ23" s="475"/>
    </row>
    <row r="24" spans="1:78" s="421" customFormat="1" ht="17.25">
      <c r="A24" s="436" t="s">
        <v>224</v>
      </c>
      <c r="B24" s="654"/>
      <c r="C24" s="437" t="s">
        <v>225</v>
      </c>
      <c r="D24" s="437"/>
      <c r="E24" s="437"/>
      <c r="F24" s="437"/>
      <c r="G24" s="426"/>
      <c r="H24" s="427"/>
      <c r="I24" s="427"/>
      <c r="J24" s="427"/>
      <c r="K24" s="427"/>
      <c r="L24" s="427"/>
      <c r="M24" s="427"/>
      <c r="N24" s="427"/>
      <c r="O24" s="451"/>
      <c r="P24" s="439"/>
      <c r="Q24" s="439"/>
      <c r="R24" s="451"/>
      <c r="S24" s="451"/>
      <c r="T24" s="451"/>
      <c r="U24" s="451"/>
      <c r="V24" s="451"/>
      <c r="W24" s="451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51"/>
      <c r="AI24" s="451"/>
      <c r="AJ24" s="451"/>
      <c r="AK24" s="451"/>
      <c r="AL24" s="451"/>
      <c r="AM24" s="451"/>
      <c r="AN24" s="451"/>
      <c r="AO24" s="451"/>
      <c r="AP24" s="451"/>
      <c r="AQ24" s="460"/>
      <c r="AR24" s="461"/>
      <c r="AS24" s="462"/>
      <c r="AT24" s="462"/>
      <c r="AU24" s="462"/>
      <c r="AV24" s="462"/>
      <c r="AW24" s="462"/>
      <c r="AX24" s="462"/>
      <c r="AY24" s="462"/>
      <c r="AZ24" s="464"/>
      <c r="BA24" s="464"/>
      <c r="BB24" s="464"/>
      <c r="BC24" s="464"/>
      <c r="BD24" s="464"/>
      <c r="BE24" s="464"/>
      <c r="BF24" s="464"/>
      <c r="BG24" s="464"/>
      <c r="BH24" s="464"/>
      <c r="BI24" s="464"/>
      <c r="BJ24" s="464"/>
      <c r="BK24" s="464"/>
      <c r="BL24" s="464"/>
      <c r="BM24" s="464"/>
      <c r="BN24" s="464"/>
      <c r="BO24" s="464"/>
      <c r="BP24" s="464"/>
      <c r="BQ24" s="464"/>
      <c r="BR24" s="468"/>
      <c r="BS24" s="469"/>
      <c r="BT24" s="469"/>
      <c r="BU24" s="469"/>
      <c r="BV24" s="469"/>
      <c r="BW24" s="469"/>
      <c r="BX24" s="469"/>
      <c r="BY24" s="474"/>
      <c r="BZ24" s="475"/>
    </row>
    <row r="25" spans="1:78" s="421" customFormat="1" ht="17.25">
      <c r="A25" s="436" t="s">
        <v>226</v>
      </c>
      <c r="B25" s="653" t="s">
        <v>227</v>
      </c>
      <c r="C25" s="437" t="s">
        <v>228</v>
      </c>
      <c r="D25" s="437"/>
      <c r="E25" s="437"/>
      <c r="F25" s="437"/>
      <c r="G25" s="426"/>
      <c r="H25" s="427"/>
      <c r="I25" s="427"/>
      <c r="J25" s="427"/>
      <c r="K25" s="427"/>
      <c r="L25" s="427"/>
      <c r="M25" s="427"/>
      <c r="N25" s="427"/>
      <c r="O25" s="451"/>
      <c r="P25" s="452"/>
      <c r="Q25" s="452"/>
      <c r="R25" s="451"/>
      <c r="S25" s="451"/>
      <c r="T25" s="451"/>
      <c r="U25" s="451"/>
      <c r="V25" s="451"/>
      <c r="W25" s="451"/>
      <c r="X25" s="427"/>
      <c r="Y25" s="427"/>
      <c r="Z25" s="427"/>
      <c r="AA25" s="427"/>
      <c r="AB25" s="427"/>
      <c r="AC25" s="427"/>
      <c r="AD25" s="427"/>
      <c r="AE25" s="427"/>
      <c r="AF25" s="427"/>
      <c r="AG25" s="427"/>
      <c r="AH25" s="451"/>
      <c r="AI25" s="451"/>
      <c r="AJ25" s="451"/>
      <c r="AK25" s="451"/>
      <c r="AL25" s="451"/>
      <c r="AM25" s="451"/>
      <c r="AN25" s="451"/>
      <c r="AO25" s="451"/>
      <c r="AP25" s="451"/>
      <c r="AQ25" s="460"/>
      <c r="AR25" s="461"/>
      <c r="AS25" s="462"/>
      <c r="AT25" s="462"/>
      <c r="AU25" s="462"/>
      <c r="AV25" s="462"/>
      <c r="AW25" s="462"/>
      <c r="AX25" s="462"/>
      <c r="AY25" s="462"/>
      <c r="AZ25" s="464"/>
      <c r="BA25" s="464"/>
      <c r="BB25" s="464"/>
      <c r="BC25" s="464"/>
      <c r="BD25" s="464"/>
      <c r="BE25" s="464"/>
      <c r="BF25" s="464"/>
      <c r="BG25" s="464"/>
      <c r="BH25" s="464"/>
      <c r="BI25" s="464"/>
      <c r="BJ25" s="464"/>
      <c r="BK25" s="464"/>
      <c r="BL25" s="464"/>
      <c r="BM25" s="464"/>
      <c r="BN25" s="464"/>
      <c r="BO25" s="464"/>
      <c r="BP25" s="464"/>
      <c r="BQ25" s="464"/>
      <c r="BR25" s="468"/>
      <c r="BS25" s="469"/>
      <c r="BT25" s="469"/>
      <c r="BU25" s="469"/>
      <c r="BV25" s="469"/>
      <c r="BW25" s="469"/>
      <c r="BX25" s="469"/>
      <c r="BY25" s="474"/>
      <c r="BZ25" s="475"/>
    </row>
    <row r="26" spans="1:78" s="421" customFormat="1" ht="17.25">
      <c r="A26" s="436" t="s">
        <v>229</v>
      </c>
      <c r="B26" s="653"/>
      <c r="C26" s="437" t="s">
        <v>230</v>
      </c>
      <c r="D26" s="437"/>
      <c r="E26" s="437"/>
      <c r="F26" s="437"/>
      <c r="G26" s="426"/>
      <c r="H26" s="427"/>
      <c r="I26" s="427"/>
      <c r="J26" s="427"/>
      <c r="K26" s="427"/>
      <c r="L26" s="427"/>
      <c r="M26" s="427"/>
      <c r="N26" s="427"/>
      <c r="O26" s="451"/>
      <c r="P26" s="452"/>
      <c r="Q26" s="439"/>
      <c r="R26" s="451"/>
      <c r="S26" s="451"/>
      <c r="T26" s="451"/>
      <c r="U26" s="451"/>
      <c r="V26" s="451"/>
      <c r="W26" s="451"/>
      <c r="X26" s="427"/>
      <c r="Y26" s="427"/>
      <c r="Z26" s="427"/>
      <c r="AA26" s="427"/>
      <c r="AB26" s="427"/>
      <c r="AC26" s="427"/>
      <c r="AD26" s="427"/>
      <c r="AE26" s="427"/>
      <c r="AF26" s="427"/>
      <c r="AG26" s="427"/>
      <c r="AH26" s="451"/>
      <c r="AI26" s="451"/>
      <c r="AJ26" s="451"/>
      <c r="AK26" s="451"/>
      <c r="AL26" s="451"/>
      <c r="AM26" s="451"/>
      <c r="AN26" s="451"/>
      <c r="AO26" s="451"/>
      <c r="AP26" s="451"/>
      <c r="AQ26" s="460"/>
      <c r="AR26" s="461"/>
      <c r="AS26" s="462"/>
      <c r="AT26" s="462"/>
      <c r="AU26" s="462"/>
      <c r="AV26" s="462"/>
      <c r="AW26" s="462"/>
      <c r="AX26" s="462"/>
      <c r="AY26" s="462"/>
      <c r="AZ26" s="464"/>
      <c r="BA26" s="464"/>
      <c r="BB26" s="464"/>
      <c r="BC26" s="464"/>
      <c r="BD26" s="464"/>
      <c r="BE26" s="464"/>
      <c r="BF26" s="464"/>
      <c r="BG26" s="464"/>
      <c r="BH26" s="464"/>
      <c r="BI26" s="464"/>
      <c r="BJ26" s="464"/>
      <c r="BK26" s="464"/>
      <c r="BL26" s="464"/>
      <c r="BM26" s="464"/>
      <c r="BN26" s="464"/>
      <c r="BO26" s="464"/>
      <c r="BP26" s="464"/>
      <c r="BQ26" s="464"/>
      <c r="BR26" s="468"/>
      <c r="BS26" s="469"/>
      <c r="BT26" s="469"/>
      <c r="BU26" s="469"/>
      <c r="BV26" s="469"/>
      <c r="BW26" s="469"/>
      <c r="BX26" s="469"/>
      <c r="BY26" s="474"/>
      <c r="BZ26" s="475"/>
    </row>
    <row r="27" spans="1:78" s="421" customFormat="1" ht="17.25">
      <c r="A27" s="436" t="s">
        <v>231</v>
      </c>
      <c r="B27" s="652"/>
      <c r="C27" s="437" t="s">
        <v>232</v>
      </c>
      <c r="D27" s="437"/>
      <c r="E27" s="437"/>
      <c r="F27" s="437"/>
      <c r="G27" s="426"/>
      <c r="H27" s="427"/>
      <c r="I27" s="427"/>
      <c r="J27" s="427"/>
      <c r="K27" s="427"/>
      <c r="L27" s="427"/>
      <c r="M27" s="427"/>
      <c r="N27" s="427"/>
      <c r="O27" s="451"/>
      <c r="P27" s="452"/>
      <c r="Q27" s="439"/>
      <c r="R27" s="451"/>
      <c r="S27" s="451"/>
      <c r="T27" s="451"/>
      <c r="U27" s="451"/>
      <c r="V27" s="451"/>
      <c r="W27" s="451"/>
      <c r="X27" s="427"/>
      <c r="Y27" s="427"/>
      <c r="Z27" s="427"/>
      <c r="AA27" s="427"/>
      <c r="AB27" s="427"/>
      <c r="AC27" s="427"/>
      <c r="AD27" s="427"/>
      <c r="AE27" s="427"/>
      <c r="AF27" s="427"/>
      <c r="AG27" s="427"/>
      <c r="AH27" s="451"/>
      <c r="AI27" s="451"/>
      <c r="AJ27" s="451"/>
      <c r="AK27" s="451"/>
      <c r="AL27" s="451"/>
      <c r="AM27" s="451"/>
      <c r="AN27" s="451"/>
      <c r="AO27" s="451"/>
      <c r="AP27" s="451"/>
      <c r="AQ27" s="460"/>
      <c r="AR27" s="461"/>
      <c r="AS27" s="462"/>
      <c r="AT27" s="462"/>
      <c r="AU27" s="462"/>
      <c r="AV27" s="462"/>
      <c r="AW27" s="462"/>
      <c r="AX27" s="462"/>
      <c r="AY27" s="462"/>
      <c r="AZ27" s="464"/>
      <c r="BA27" s="464"/>
      <c r="BB27" s="464"/>
      <c r="BC27" s="464"/>
      <c r="BD27" s="464"/>
      <c r="BE27" s="464"/>
      <c r="BF27" s="464"/>
      <c r="BG27" s="464"/>
      <c r="BH27" s="464"/>
      <c r="BI27" s="464"/>
      <c r="BJ27" s="464"/>
      <c r="BK27" s="464"/>
      <c r="BL27" s="464"/>
      <c r="BM27" s="464"/>
      <c r="BN27" s="464"/>
      <c r="BO27" s="464"/>
      <c r="BP27" s="464"/>
      <c r="BQ27" s="464"/>
      <c r="BR27" s="468"/>
      <c r="BS27" s="469"/>
      <c r="BT27" s="469"/>
      <c r="BU27" s="469"/>
      <c r="BV27" s="469"/>
      <c r="BW27" s="469"/>
      <c r="BX27" s="469"/>
      <c r="BY27" s="474"/>
      <c r="BZ27" s="475"/>
    </row>
    <row r="28" spans="1:78" s="421" customFormat="1" ht="18">
      <c r="A28" s="441">
        <v>2</v>
      </c>
      <c r="B28" s="442" t="s">
        <v>233</v>
      </c>
      <c r="C28" s="443"/>
      <c r="D28" s="443"/>
      <c r="E28" s="443"/>
      <c r="F28" s="443"/>
      <c r="G28" s="431"/>
      <c r="H28" s="432"/>
      <c r="I28" s="427"/>
      <c r="J28" s="427"/>
      <c r="K28" s="427"/>
      <c r="L28" s="427"/>
      <c r="M28" s="427"/>
      <c r="N28" s="427"/>
      <c r="O28" s="451"/>
      <c r="P28" s="451"/>
      <c r="Q28" s="451"/>
      <c r="R28" s="451"/>
      <c r="S28" s="451"/>
      <c r="T28" s="451"/>
      <c r="U28" s="451"/>
      <c r="V28" s="451"/>
      <c r="W28" s="451"/>
      <c r="X28" s="427"/>
      <c r="Y28" s="427"/>
      <c r="Z28" s="427"/>
      <c r="AA28" s="427"/>
      <c r="AB28" s="427"/>
      <c r="AC28" s="427"/>
      <c r="AD28" s="427"/>
      <c r="AE28" s="427"/>
      <c r="AF28" s="427"/>
      <c r="AG28" s="427"/>
      <c r="AH28" s="451"/>
      <c r="AI28" s="451"/>
      <c r="AJ28" s="451"/>
      <c r="AK28" s="451"/>
      <c r="AL28" s="451"/>
      <c r="AM28" s="451"/>
      <c r="AN28" s="451"/>
      <c r="AO28" s="451"/>
      <c r="AP28" s="451"/>
      <c r="AQ28" s="460"/>
      <c r="AR28" s="461"/>
      <c r="AS28" s="462"/>
      <c r="AT28" s="462"/>
      <c r="AU28" s="462"/>
      <c r="AV28" s="462"/>
      <c r="AW28" s="462"/>
      <c r="AX28" s="462"/>
      <c r="AY28" s="462"/>
      <c r="AZ28" s="464"/>
      <c r="BA28" s="464"/>
      <c r="BB28" s="464"/>
      <c r="BC28" s="464"/>
      <c r="BD28" s="464"/>
      <c r="BE28" s="464"/>
      <c r="BF28" s="464"/>
      <c r="BG28" s="464"/>
      <c r="BH28" s="464"/>
      <c r="BI28" s="464"/>
      <c r="BJ28" s="464"/>
      <c r="BK28" s="464"/>
      <c r="BL28" s="464"/>
      <c r="BM28" s="464"/>
      <c r="BN28" s="464"/>
      <c r="BO28" s="464"/>
      <c r="BP28" s="464"/>
      <c r="BQ28" s="464"/>
      <c r="BR28" s="468"/>
      <c r="BS28" s="469"/>
      <c r="BT28" s="469"/>
      <c r="BU28" s="469"/>
      <c r="BV28" s="469"/>
      <c r="BW28" s="469"/>
      <c r="BX28" s="469"/>
      <c r="BY28" s="474"/>
      <c r="BZ28" s="475"/>
    </row>
    <row r="29" spans="1:78" s="421" customFormat="1" ht="18">
      <c r="A29" s="441">
        <v>2.1</v>
      </c>
      <c r="B29" s="442" t="s">
        <v>234</v>
      </c>
      <c r="C29" s="443"/>
      <c r="D29" s="443"/>
      <c r="E29" s="443"/>
      <c r="F29" s="443"/>
      <c r="G29" s="431"/>
      <c r="H29" s="432"/>
      <c r="I29" s="427"/>
      <c r="J29" s="427"/>
      <c r="K29" s="427"/>
      <c r="L29" s="427"/>
      <c r="M29" s="427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27"/>
      <c r="Y29" s="427"/>
      <c r="Z29" s="427"/>
      <c r="AA29" s="427"/>
      <c r="AB29" s="427"/>
      <c r="AC29" s="427"/>
      <c r="AD29" s="427"/>
      <c r="AE29" s="427"/>
      <c r="AF29" s="427"/>
      <c r="AG29" s="427"/>
      <c r="AH29" s="451"/>
      <c r="AI29" s="451"/>
      <c r="AJ29" s="451"/>
      <c r="AK29" s="451"/>
      <c r="AL29" s="451"/>
      <c r="AM29" s="451"/>
      <c r="AN29" s="451"/>
      <c r="AO29" s="451"/>
      <c r="AP29" s="451"/>
      <c r="AQ29" s="460"/>
      <c r="AR29" s="461"/>
      <c r="AS29" s="462"/>
      <c r="AT29" s="462"/>
      <c r="AU29" s="462"/>
      <c r="AV29" s="462"/>
      <c r="AW29" s="462"/>
      <c r="AX29" s="462"/>
      <c r="AY29" s="462"/>
      <c r="AZ29" s="464"/>
      <c r="BA29" s="464"/>
      <c r="BB29" s="464"/>
      <c r="BC29" s="464"/>
      <c r="BD29" s="464"/>
      <c r="BE29" s="464"/>
      <c r="BF29" s="464"/>
      <c r="BG29" s="464"/>
      <c r="BH29" s="464"/>
      <c r="BI29" s="464"/>
      <c r="BJ29" s="464"/>
      <c r="BK29" s="464"/>
      <c r="BL29" s="464"/>
      <c r="BM29" s="464"/>
      <c r="BN29" s="464"/>
      <c r="BO29" s="464"/>
      <c r="BP29" s="464"/>
      <c r="BQ29" s="464"/>
      <c r="BR29" s="468"/>
      <c r="BS29" s="469"/>
      <c r="BT29" s="469"/>
      <c r="BU29" s="469"/>
      <c r="BV29" s="469"/>
      <c r="BW29" s="469"/>
      <c r="BX29" s="469"/>
      <c r="BY29" s="474"/>
      <c r="BZ29" s="475"/>
    </row>
    <row r="30" spans="1:78" s="421" customFormat="1" ht="17.25">
      <c r="A30" s="436" t="s">
        <v>235</v>
      </c>
      <c r="B30" s="653" t="s">
        <v>236</v>
      </c>
      <c r="C30" s="437" t="s">
        <v>237</v>
      </c>
      <c r="D30" s="437"/>
      <c r="E30" s="437"/>
      <c r="F30" s="437"/>
      <c r="G30" s="426"/>
      <c r="H30" s="427"/>
      <c r="I30" s="427"/>
      <c r="J30" s="427"/>
      <c r="K30" s="427"/>
      <c r="L30" s="427"/>
      <c r="M30" s="427"/>
      <c r="N30" s="427"/>
      <c r="O30" s="451"/>
      <c r="P30" s="452"/>
      <c r="Q30" s="452"/>
      <c r="R30" s="452"/>
      <c r="S30" s="452"/>
      <c r="T30" s="452"/>
      <c r="U30" s="452"/>
      <c r="V30" s="452"/>
      <c r="W30" s="452"/>
      <c r="X30" s="452"/>
      <c r="Y30" s="452"/>
      <c r="Z30" s="427"/>
      <c r="AA30" s="427"/>
      <c r="AB30" s="427"/>
      <c r="AC30" s="427"/>
      <c r="AD30" s="427"/>
      <c r="AE30" s="427"/>
      <c r="AF30" s="427"/>
      <c r="AG30" s="427"/>
      <c r="AH30" s="451"/>
      <c r="AI30" s="451"/>
      <c r="AJ30" s="451"/>
      <c r="AK30" s="451"/>
      <c r="AL30" s="451"/>
      <c r="AM30" s="451"/>
      <c r="AN30" s="451"/>
      <c r="AO30" s="451"/>
      <c r="AP30" s="451"/>
      <c r="AQ30" s="460"/>
      <c r="AR30" s="461"/>
      <c r="AS30" s="462"/>
      <c r="AT30" s="462"/>
      <c r="AU30" s="462"/>
      <c r="AV30" s="462"/>
      <c r="AW30" s="462"/>
      <c r="AX30" s="462"/>
      <c r="AY30" s="462"/>
      <c r="AZ30" s="464"/>
      <c r="BA30" s="464"/>
      <c r="BB30" s="464"/>
      <c r="BC30" s="464"/>
      <c r="BD30" s="464"/>
      <c r="BE30" s="464"/>
      <c r="BF30" s="464"/>
      <c r="BG30" s="464"/>
      <c r="BH30" s="464"/>
      <c r="BI30" s="464"/>
      <c r="BJ30" s="464"/>
      <c r="BK30" s="464"/>
      <c r="BL30" s="464"/>
      <c r="BM30" s="464"/>
      <c r="BN30" s="464"/>
      <c r="BO30" s="464"/>
      <c r="BP30" s="464"/>
      <c r="BQ30" s="464"/>
      <c r="BR30" s="468"/>
      <c r="BS30" s="469"/>
      <c r="BT30" s="469"/>
      <c r="BU30" s="469"/>
      <c r="BV30" s="469"/>
      <c r="BW30" s="469"/>
      <c r="BX30" s="469"/>
      <c r="BY30" s="474"/>
      <c r="BZ30" s="475"/>
    </row>
    <row r="31" spans="1:78" s="421" customFormat="1" ht="15" customHeight="1">
      <c r="A31" s="436" t="s">
        <v>238</v>
      </c>
      <c r="B31" s="653"/>
      <c r="C31" s="437" t="s">
        <v>239</v>
      </c>
      <c r="D31" s="437"/>
      <c r="E31" s="437"/>
      <c r="F31" s="437"/>
      <c r="G31" s="426"/>
      <c r="H31" s="427"/>
      <c r="I31" s="427"/>
      <c r="J31" s="427"/>
      <c r="K31" s="427"/>
      <c r="L31" s="427"/>
      <c r="M31" s="427"/>
      <c r="N31" s="427"/>
      <c r="O31" s="451"/>
      <c r="P31" s="451"/>
      <c r="Q31" s="451"/>
      <c r="R31" s="451"/>
      <c r="S31" s="451"/>
      <c r="T31" s="451"/>
      <c r="U31" s="451"/>
      <c r="V31" s="451"/>
      <c r="W31" s="451"/>
      <c r="X31" s="427"/>
      <c r="Y31" s="452"/>
      <c r="Z31" s="427"/>
      <c r="AA31" s="427"/>
      <c r="AB31" s="427"/>
      <c r="AC31" s="427"/>
      <c r="AD31" s="427"/>
      <c r="AE31" s="427"/>
      <c r="AF31" s="427"/>
      <c r="AG31" s="427"/>
      <c r="AH31" s="451"/>
      <c r="AI31" s="451"/>
      <c r="AJ31" s="451"/>
      <c r="AK31" s="451"/>
      <c r="AL31" s="451"/>
      <c r="AM31" s="451"/>
      <c r="AN31" s="451"/>
      <c r="AO31" s="451"/>
      <c r="AP31" s="451"/>
      <c r="AQ31" s="460"/>
      <c r="AR31" s="461"/>
      <c r="AS31" s="462"/>
      <c r="AT31" s="462"/>
      <c r="AU31" s="462"/>
      <c r="AV31" s="462"/>
      <c r="AW31" s="462"/>
      <c r="AX31" s="462"/>
      <c r="AY31" s="462"/>
      <c r="AZ31" s="464"/>
      <c r="BA31" s="464"/>
      <c r="BB31" s="464"/>
      <c r="BC31" s="464"/>
      <c r="BD31" s="464"/>
      <c r="BE31" s="464"/>
      <c r="BF31" s="464"/>
      <c r="BG31" s="464"/>
      <c r="BH31" s="464"/>
      <c r="BI31" s="464"/>
      <c r="BJ31" s="464"/>
      <c r="BK31" s="464"/>
      <c r="BL31" s="464"/>
      <c r="BM31" s="464"/>
      <c r="BN31" s="464"/>
      <c r="BO31" s="464"/>
      <c r="BP31" s="464"/>
      <c r="BQ31" s="464"/>
      <c r="BR31" s="468"/>
      <c r="BS31" s="469"/>
      <c r="BT31" s="469"/>
      <c r="BU31" s="469"/>
      <c r="BV31" s="469"/>
      <c r="BW31" s="469"/>
      <c r="BX31" s="469"/>
      <c r="BY31" s="474"/>
      <c r="BZ31" s="475"/>
    </row>
    <row r="32" spans="1:78" s="421" customFormat="1" ht="15" customHeight="1">
      <c r="A32" s="436" t="s">
        <v>240</v>
      </c>
      <c r="B32" s="653"/>
      <c r="C32" s="437" t="s">
        <v>241</v>
      </c>
      <c r="D32" s="437"/>
      <c r="E32" s="437"/>
      <c r="F32" s="437"/>
      <c r="G32" s="426"/>
      <c r="H32" s="427"/>
      <c r="I32" s="427"/>
      <c r="J32" s="427"/>
      <c r="K32" s="427"/>
      <c r="L32" s="427"/>
      <c r="M32" s="427"/>
      <c r="N32" s="427"/>
      <c r="O32" s="451"/>
      <c r="P32" s="451"/>
      <c r="Q32" s="451"/>
      <c r="R32" s="451"/>
      <c r="S32" s="451"/>
      <c r="T32" s="451"/>
      <c r="U32" s="451"/>
      <c r="V32" s="451"/>
      <c r="W32" s="455"/>
      <c r="X32" s="427"/>
      <c r="Y32" s="439"/>
      <c r="Z32" s="427"/>
      <c r="AA32" s="427"/>
      <c r="AB32" s="427"/>
      <c r="AC32" s="427"/>
      <c r="AD32" s="427"/>
      <c r="AE32" s="427"/>
      <c r="AF32" s="427"/>
      <c r="AG32" s="427"/>
      <c r="AH32" s="451"/>
      <c r="AI32" s="451"/>
      <c r="AJ32" s="451"/>
      <c r="AK32" s="451"/>
      <c r="AL32" s="451"/>
      <c r="AM32" s="451"/>
      <c r="AN32" s="451"/>
      <c r="AO32" s="451"/>
      <c r="AP32" s="451"/>
      <c r="AQ32" s="460"/>
      <c r="AR32" s="461"/>
      <c r="AS32" s="462"/>
      <c r="AT32" s="462"/>
      <c r="AU32" s="462"/>
      <c r="AV32" s="462"/>
      <c r="AW32" s="462"/>
      <c r="AX32" s="462"/>
      <c r="AY32" s="462"/>
      <c r="AZ32" s="464"/>
      <c r="BA32" s="464"/>
      <c r="BB32" s="464"/>
      <c r="BC32" s="464"/>
      <c r="BD32" s="464"/>
      <c r="BE32" s="464"/>
      <c r="BF32" s="464"/>
      <c r="BG32" s="464"/>
      <c r="BH32" s="464"/>
      <c r="BI32" s="464"/>
      <c r="BJ32" s="464"/>
      <c r="BK32" s="464"/>
      <c r="BL32" s="464"/>
      <c r="BM32" s="464"/>
      <c r="BN32" s="464"/>
      <c r="BO32" s="464"/>
      <c r="BP32" s="464"/>
      <c r="BQ32" s="464"/>
      <c r="BR32" s="468"/>
      <c r="BS32" s="469"/>
      <c r="BT32" s="469"/>
      <c r="BU32" s="469"/>
      <c r="BV32" s="469"/>
      <c r="BW32" s="469"/>
      <c r="BX32" s="469"/>
      <c r="BY32" s="474"/>
      <c r="BZ32" s="475"/>
    </row>
    <row r="33" spans="1:78" s="421" customFormat="1" ht="34.5">
      <c r="A33" s="436" t="s">
        <v>242</v>
      </c>
      <c r="B33" s="653"/>
      <c r="C33" s="444" t="s">
        <v>243</v>
      </c>
      <c r="D33" s="444"/>
      <c r="E33" s="444"/>
      <c r="F33" s="444"/>
      <c r="G33" s="426"/>
      <c r="H33" s="427"/>
      <c r="I33" s="427"/>
      <c r="J33" s="427"/>
      <c r="K33" s="427"/>
      <c r="L33" s="427"/>
      <c r="M33" s="427"/>
      <c r="N33" s="427"/>
      <c r="O33" s="451"/>
      <c r="P33" s="451"/>
      <c r="Q33" s="451"/>
      <c r="R33" s="451"/>
      <c r="S33" s="451"/>
      <c r="T33" s="451"/>
      <c r="U33" s="451"/>
      <c r="V33" s="451"/>
      <c r="W33" s="451"/>
      <c r="X33" s="427"/>
      <c r="Y33" s="452"/>
      <c r="Z33" s="452"/>
      <c r="AA33" s="427"/>
      <c r="AB33" s="427"/>
      <c r="AC33" s="427"/>
      <c r="AD33" s="427"/>
      <c r="AE33" s="427"/>
      <c r="AF33" s="427"/>
      <c r="AG33" s="427"/>
      <c r="AH33" s="451"/>
      <c r="AI33" s="451"/>
      <c r="AJ33" s="451"/>
      <c r="AK33" s="451"/>
      <c r="AL33" s="451"/>
      <c r="AM33" s="451"/>
      <c r="AN33" s="451"/>
      <c r="AO33" s="451"/>
      <c r="AP33" s="451"/>
      <c r="AQ33" s="460"/>
      <c r="AR33" s="461"/>
      <c r="AS33" s="462"/>
      <c r="AT33" s="462"/>
      <c r="AU33" s="462"/>
      <c r="AV33" s="462"/>
      <c r="AW33" s="462"/>
      <c r="AX33" s="462"/>
      <c r="AY33" s="462"/>
      <c r="AZ33" s="464"/>
      <c r="BA33" s="464"/>
      <c r="BB33" s="464"/>
      <c r="BC33" s="464"/>
      <c r="BD33" s="464"/>
      <c r="BE33" s="464"/>
      <c r="BF33" s="464"/>
      <c r="BG33" s="464"/>
      <c r="BH33" s="464"/>
      <c r="BI33" s="464"/>
      <c r="BJ33" s="464"/>
      <c r="BK33" s="464"/>
      <c r="BL33" s="464"/>
      <c r="BM33" s="464"/>
      <c r="BN33" s="464"/>
      <c r="BO33" s="464"/>
      <c r="BP33" s="464"/>
      <c r="BQ33" s="464"/>
      <c r="BR33" s="468"/>
      <c r="BS33" s="469"/>
      <c r="BT33" s="469"/>
      <c r="BU33" s="469"/>
      <c r="BV33" s="469"/>
      <c r="BW33" s="469"/>
      <c r="BX33" s="469"/>
      <c r="BY33" s="474"/>
      <c r="BZ33" s="475"/>
    </row>
    <row r="34" spans="1:78" s="421" customFormat="1" ht="17.25">
      <c r="A34" s="436" t="s">
        <v>244</v>
      </c>
      <c r="B34" s="653"/>
      <c r="C34" s="444" t="s">
        <v>245</v>
      </c>
      <c r="D34" s="444"/>
      <c r="E34" s="444"/>
      <c r="F34" s="444"/>
      <c r="G34" s="426"/>
      <c r="H34" s="427"/>
      <c r="I34" s="427"/>
      <c r="J34" s="427"/>
      <c r="K34" s="427"/>
      <c r="L34" s="427"/>
      <c r="M34" s="427"/>
      <c r="N34" s="427"/>
      <c r="O34" s="451"/>
      <c r="P34" s="451"/>
      <c r="Q34" s="451"/>
      <c r="R34" s="451"/>
      <c r="S34" s="451"/>
      <c r="T34" s="451"/>
      <c r="U34" s="451"/>
      <c r="V34" s="451"/>
      <c r="W34" s="451"/>
      <c r="X34" s="427"/>
      <c r="Y34" s="427"/>
      <c r="Z34" s="439"/>
      <c r="AA34" s="439"/>
      <c r="AB34" s="427"/>
      <c r="AC34" s="427"/>
      <c r="AD34" s="427"/>
      <c r="AE34" s="427"/>
      <c r="AF34" s="427"/>
      <c r="AG34" s="427"/>
      <c r="AH34" s="451"/>
      <c r="AI34" s="451"/>
      <c r="AJ34" s="451"/>
      <c r="AK34" s="451"/>
      <c r="AL34" s="451"/>
      <c r="AM34" s="451"/>
      <c r="AN34" s="451"/>
      <c r="AO34" s="451"/>
      <c r="AP34" s="451"/>
      <c r="AQ34" s="460"/>
      <c r="AR34" s="461"/>
      <c r="AS34" s="462"/>
      <c r="AT34" s="462"/>
      <c r="AU34" s="462"/>
      <c r="AV34" s="462"/>
      <c r="AW34" s="462"/>
      <c r="AX34" s="462"/>
      <c r="AY34" s="462"/>
      <c r="AZ34" s="464"/>
      <c r="BA34" s="464"/>
      <c r="BB34" s="464"/>
      <c r="BC34" s="464"/>
      <c r="BD34" s="464"/>
      <c r="BE34" s="464"/>
      <c r="BF34" s="464"/>
      <c r="BG34" s="464"/>
      <c r="BH34" s="464"/>
      <c r="BI34" s="464"/>
      <c r="BJ34" s="464"/>
      <c r="BK34" s="464"/>
      <c r="BL34" s="464"/>
      <c r="BM34" s="464"/>
      <c r="BN34" s="464"/>
      <c r="BO34" s="464"/>
      <c r="BP34" s="464"/>
      <c r="BQ34" s="464"/>
      <c r="BR34" s="468"/>
      <c r="BS34" s="469"/>
      <c r="BT34" s="469"/>
      <c r="BU34" s="469"/>
      <c r="BV34" s="469"/>
      <c r="BW34" s="469"/>
      <c r="BX34" s="469"/>
      <c r="BY34" s="474"/>
      <c r="BZ34" s="475"/>
    </row>
    <row r="35" spans="1:78" s="421" customFormat="1" ht="17.25">
      <c r="A35" s="436" t="s">
        <v>246</v>
      </c>
      <c r="B35" s="653"/>
      <c r="C35" s="437" t="s">
        <v>247</v>
      </c>
      <c r="D35" s="437"/>
      <c r="E35" s="437"/>
      <c r="F35" s="437"/>
      <c r="G35" s="426"/>
      <c r="H35" s="427"/>
      <c r="I35" s="427"/>
      <c r="J35" s="427"/>
      <c r="K35" s="427"/>
      <c r="L35" s="427"/>
      <c r="M35" s="427"/>
      <c r="N35" s="427"/>
      <c r="O35" s="451"/>
      <c r="P35" s="451"/>
      <c r="Q35" s="451"/>
      <c r="R35" s="451"/>
      <c r="S35" s="451"/>
      <c r="T35" s="451"/>
      <c r="U35" s="451"/>
      <c r="V35" s="451"/>
      <c r="W35" s="451"/>
      <c r="X35" s="427"/>
      <c r="Y35" s="427"/>
      <c r="Z35" s="427"/>
      <c r="AA35" s="427"/>
      <c r="AB35" s="427"/>
      <c r="AC35" s="427"/>
      <c r="AD35" s="427"/>
      <c r="AE35" s="427"/>
      <c r="AF35" s="427"/>
      <c r="AG35" s="427"/>
      <c r="AH35" s="451"/>
      <c r="AI35" s="451"/>
      <c r="AJ35" s="456"/>
      <c r="AK35" s="456"/>
      <c r="AL35" s="451"/>
      <c r="AM35" s="451"/>
      <c r="AN35" s="451"/>
      <c r="AO35" s="451"/>
      <c r="AP35" s="451"/>
      <c r="AQ35" s="460"/>
      <c r="AR35" s="461"/>
      <c r="AS35" s="462"/>
      <c r="AT35" s="462"/>
      <c r="AU35" s="462"/>
      <c r="AV35" s="462"/>
      <c r="AW35" s="462"/>
      <c r="AX35" s="462"/>
      <c r="AY35" s="462"/>
      <c r="AZ35" s="464"/>
      <c r="BA35" s="464"/>
      <c r="BB35" s="464"/>
      <c r="BC35" s="464"/>
      <c r="BD35" s="464"/>
      <c r="BE35" s="464"/>
      <c r="BF35" s="464"/>
      <c r="BG35" s="464"/>
      <c r="BH35" s="464"/>
      <c r="BI35" s="464"/>
      <c r="BJ35" s="464"/>
      <c r="BK35" s="464"/>
      <c r="BL35" s="464"/>
      <c r="BM35" s="464"/>
      <c r="BN35" s="464"/>
      <c r="BO35" s="464"/>
      <c r="BP35" s="464"/>
      <c r="BQ35" s="464"/>
      <c r="BR35" s="468"/>
      <c r="BS35" s="469"/>
      <c r="BT35" s="469"/>
      <c r="BU35" s="469"/>
      <c r="BV35" s="469"/>
      <c r="BW35" s="469"/>
      <c r="BX35" s="469"/>
      <c r="BY35" s="474"/>
      <c r="BZ35" s="475"/>
    </row>
    <row r="36" spans="1:78" s="421" customFormat="1" ht="15" customHeight="1">
      <c r="A36" s="436" t="s">
        <v>248</v>
      </c>
      <c r="B36" s="653"/>
      <c r="C36" s="446" t="s">
        <v>249</v>
      </c>
      <c r="D36" s="446"/>
      <c r="E36" s="446"/>
      <c r="F36" s="446"/>
      <c r="G36" s="426"/>
      <c r="H36" s="427"/>
      <c r="I36" s="427"/>
      <c r="J36" s="427"/>
      <c r="K36" s="427"/>
      <c r="L36" s="427"/>
      <c r="M36" s="427"/>
      <c r="N36" s="427"/>
      <c r="O36" s="451"/>
      <c r="P36" s="451"/>
      <c r="Q36" s="451"/>
      <c r="R36" s="451"/>
      <c r="S36" s="451"/>
      <c r="T36" s="451"/>
      <c r="U36" s="451"/>
      <c r="V36" s="451"/>
      <c r="W36" s="451"/>
      <c r="X36" s="427"/>
      <c r="Y36" s="427"/>
      <c r="Z36" s="427"/>
      <c r="AA36" s="427"/>
      <c r="AB36" s="427"/>
      <c r="AC36" s="427"/>
      <c r="AD36" s="427"/>
      <c r="AE36" s="427"/>
      <c r="AF36" s="427"/>
      <c r="AG36" s="427"/>
      <c r="AH36" s="451"/>
      <c r="AI36" s="451"/>
      <c r="AJ36" s="456"/>
      <c r="AK36" s="456"/>
      <c r="AL36" s="451"/>
      <c r="AM36" s="451"/>
      <c r="AN36" s="451"/>
      <c r="AO36" s="451"/>
      <c r="AP36" s="451"/>
      <c r="AQ36" s="460"/>
      <c r="AR36" s="461"/>
      <c r="AS36" s="462"/>
      <c r="AT36" s="462"/>
      <c r="AU36" s="462"/>
      <c r="AV36" s="462"/>
      <c r="AW36" s="462"/>
      <c r="AX36" s="462"/>
      <c r="AY36" s="462"/>
      <c r="AZ36" s="464"/>
      <c r="BA36" s="464"/>
      <c r="BB36" s="464"/>
      <c r="BC36" s="464"/>
      <c r="BD36" s="464"/>
      <c r="BE36" s="464"/>
      <c r="BF36" s="464"/>
      <c r="BG36" s="464"/>
      <c r="BH36" s="464"/>
      <c r="BI36" s="464"/>
      <c r="BJ36" s="464"/>
      <c r="BK36" s="464"/>
      <c r="BL36" s="464"/>
      <c r="BM36" s="464"/>
      <c r="BN36" s="464"/>
      <c r="BO36" s="464"/>
      <c r="BP36" s="464"/>
      <c r="BQ36" s="464"/>
      <c r="BR36" s="469"/>
      <c r="BS36" s="469"/>
      <c r="BT36" s="469"/>
      <c r="BU36" s="469"/>
      <c r="BV36" s="469"/>
      <c r="BW36" s="469"/>
      <c r="BX36" s="469"/>
      <c r="BY36" s="474"/>
      <c r="BZ36" s="475"/>
    </row>
    <row r="37" spans="1:78" s="421" customFormat="1" ht="15" customHeight="1">
      <c r="A37" s="436" t="s">
        <v>250</v>
      </c>
      <c r="B37" s="653"/>
      <c r="C37" s="437" t="s">
        <v>251</v>
      </c>
      <c r="D37" s="437"/>
      <c r="E37" s="437"/>
      <c r="F37" s="437"/>
      <c r="G37" s="426"/>
      <c r="H37" s="427"/>
      <c r="I37" s="427"/>
      <c r="J37" s="427"/>
      <c r="K37" s="427"/>
      <c r="L37" s="427"/>
      <c r="M37" s="427"/>
      <c r="N37" s="427"/>
      <c r="O37" s="451"/>
      <c r="P37" s="451"/>
      <c r="Q37" s="451"/>
      <c r="R37" s="451"/>
      <c r="S37" s="451"/>
      <c r="T37" s="451"/>
      <c r="U37" s="451"/>
      <c r="V37" s="451"/>
      <c r="W37" s="451"/>
      <c r="X37" s="427"/>
      <c r="Y37" s="427"/>
      <c r="Z37" s="427"/>
      <c r="AA37" s="427"/>
      <c r="AB37" s="427"/>
      <c r="AC37" s="427"/>
      <c r="AD37" s="427"/>
      <c r="AE37" s="427"/>
      <c r="AF37" s="427"/>
      <c r="AG37" s="427"/>
      <c r="AH37" s="451"/>
      <c r="AI37" s="451"/>
      <c r="AJ37" s="451"/>
      <c r="AK37" s="451"/>
      <c r="AL37" s="451"/>
      <c r="AM37" s="451"/>
      <c r="AN37" s="451"/>
      <c r="AO37" s="451"/>
      <c r="AP37" s="451"/>
      <c r="AQ37" s="460"/>
      <c r="AR37" s="461"/>
      <c r="AS37" s="462"/>
      <c r="AT37" s="462"/>
      <c r="AU37" s="462"/>
      <c r="AV37" s="462"/>
      <c r="AW37" s="462"/>
      <c r="AX37" s="462"/>
      <c r="AY37" s="462"/>
      <c r="AZ37" s="464"/>
      <c r="BA37" s="464"/>
      <c r="BB37" s="464"/>
      <c r="BC37" s="464"/>
      <c r="BD37" s="464"/>
      <c r="BE37" s="464"/>
      <c r="BF37" s="464"/>
      <c r="BG37" s="464"/>
      <c r="BH37" s="464"/>
      <c r="BI37" s="464"/>
      <c r="BJ37" s="465"/>
      <c r="BK37" s="464"/>
      <c r="BL37" s="464"/>
      <c r="BM37" s="464"/>
      <c r="BN37" s="464"/>
      <c r="BO37" s="464"/>
      <c r="BP37" s="464"/>
      <c r="BQ37" s="464"/>
      <c r="BR37" s="468"/>
      <c r="BS37" s="469"/>
      <c r="BT37" s="469"/>
      <c r="BU37" s="469"/>
      <c r="BV37" s="469"/>
      <c r="BW37" s="469"/>
      <c r="BX37" s="469"/>
      <c r="BY37" s="474"/>
      <c r="BZ37" s="475"/>
    </row>
    <row r="38" spans="1:78" s="421" customFormat="1" ht="17.25">
      <c r="A38" s="436" t="s">
        <v>252</v>
      </c>
      <c r="B38" s="652"/>
      <c r="C38" s="437" t="s">
        <v>253</v>
      </c>
      <c r="D38" s="437"/>
      <c r="E38" s="437"/>
      <c r="F38" s="437"/>
      <c r="G38" s="426"/>
      <c r="H38" s="427"/>
      <c r="I38" s="427"/>
      <c r="J38" s="427"/>
      <c r="K38" s="427"/>
      <c r="L38" s="427"/>
      <c r="M38" s="427"/>
      <c r="N38" s="427"/>
      <c r="O38" s="451"/>
      <c r="P38" s="451"/>
      <c r="Q38" s="451"/>
      <c r="R38" s="451"/>
      <c r="S38" s="451"/>
      <c r="T38" s="451"/>
      <c r="U38" s="451"/>
      <c r="V38" s="451"/>
      <c r="W38" s="451"/>
      <c r="X38" s="427"/>
      <c r="Y38" s="427"/>
      <c r="Z38" s="427"/>
      <c r="AA38" s="427"/>
      <c r="AB38" s="427"/>
      <c r="AC38" s="427"/>
      <c r="AD38" s="427"/>
      <c r="AE38" s="427"/>
      <c r="AF38" s="427"/>
      <c r="AG38" s="427"/>
      <c r="AH38" s="451"/>
      <c r="AI38" s="451"/>
      <c r="AJ38" s="451"/>
      <c r="AK38" s="451"/>
      <c r="AL38" s="451"/>
      <c r="AM38" s="451"/>
      <c r="AN38" s="451"/>
      <c r="AO38" s="451"/>
      <c r="AP38" s="451"/>
      <c r="AQ38" s="460"/>
      <c r="AR38" s="461"/>
      <c r="AS38" s="462"/>
      <c r="AT38" s="462"/>
      <c r="AU38" s="462"/>
      <c r="AV38" s="462"/>
      <c r="AW38" s="462"/>
      <c r="AX38" s="462"/>
      <c r="AY38" s="462"/>
      <c r="AZ38" s="464"/>
      <c r="BA38" s="464"/>
      <c r="BB38" s="464"/>
      <c r="BC38" s="464"/>
      <c r="BD38" s="464"/>
      <c r="BE38" s="464"/>
      <c r="BF38" s="464"/>
      <c r="BG38" s="464"/>
      <c r="BH38" s="464"/>
      <c r="BI38" s="464"/>
      <c r="BJ38" s="464"/>
      <c r="BK38" s="464"/>
      <c r="BL38" s="464"/>
      <c r="BM38" s="466"/>
      <c r="BN38" s="464"/>
      <c r="BO38" s="464"/>
      <c r="BP38" s="464"/>
      <c r="BQ38" s="464"/>
      <c r="BR38" s="468"/>
      <c r="BS38" s="469"/>
      <c r="BT38" s="469"/>
      <c r="BU38" s="469"/>
      <c r="BV38" s="469"/>
      <c r="BW38" s="469"/>
      <c r="BX38" s="469"/>
      <c r="BY38" s="474"/>
      <c r="BZ38" s="475"/>
    </row>
    <row r="39" spans="1:78" s="421" customFormat="1" ht="17.25">
      <c r="A39" s="436" t="s">
        <v>254</v>
      </c>
      <c r="B39" s="651" t="s">
        <v>255</v>
      </c>
      <c r="C39" s="437" t="s">
        <v>256</v>
      </c>
      <c r="D39" s="437"/>
      <c r="E39" s="437"/>
      <c r="F39" s="437"/>
      <c r="G39" s="426"/>
      <c r="H39" s="427"/>
      <c r="I39" s="427"/>
      <c r="J39" s="427"/>
      <c r="K39" s="427"/>
      <c r="L39" s="427"/>
      <c r="M39" s="427"/>
      <c r="N39" s="427"/>
      <c r="O39" s="451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27"/>
      <c r="AA39" s="427"/>
      <c r="AB39" s="427"/>
      <c r="AC39" s="427"/>
      <c r="AD39" s="427"/>
      <c r="AE39" s="427"/>
      <c r="AF39" s="427"/>
      <c r="AG39" s="427"/>
      <c r="AH39" s="451"/>
      <c r="AI39" s="451"/>
      <c r="AJ39" s="451"/>
      <c r="AK39" s="451"/>
      <c r="AL39" s="451"/>
      <c r="AM39" s="451"/>
      <c r="AN39" s="451"/>
      <c r="AO39" s="451"/>
      <c r="AP39" s="451"/>
      <c r="AQ39" s="460"/>
      <c r="AR39" s="461"/>
      <c r="AS39" s="462"/>
      <c r="AT39" s="462"/>
      <c r="AU39" s="462"/>
      <c r="AV39" s="462"/>
      <c r="AW39" s="462"/>
      <c r="AX39" s="462"/>
      <c r="AY39" s="462"/>
      <c r="AZ39" s="464"/>
      <c r="BA39" s="464"/>
      <c r="BB39" s="464"/>
      <c r="BC39" s="464"/>
      <c r="BD39" s="464"/>
      <c r="BE39" s="464"/>
      <c r="BF39" s="464"/>
      <c r="BG39" s="464"/>
      <c r="BH39" s="464"/>
      <c r="BI39" s="464"/>
      <c r="BJ39" s="464"/>
      <c r="BK39" s="464"/>
      <c r="BL39" s="464"/>
      <c r="BM39" s="464"/>
      <c r="BN39" s="464"/>
      <c r="BO39" s="464"/>
      <c r="BP39" s="464"/>
      <c r="BQ39" s="464"/>
      <c r="BR39" s="468"/>
      <c r="BS39" s="469"/>
      <c r="BT39" s="469"/>
      <c r="BU39" s="469"/>
      <c r="BV39" s="469"/>
      <c r="BW39" s="469"/>
      <c r="BX39" s="469"/>
      <c r="BY39" s="474"/>
      <c r="BZ39" s="475"/>
    </row>
    <row r="40" spans="1:78" s="421" customFormat="1" ht="17.25">
      <c r="A40" s="436" t="s">
        <v>257</v>
      </c>
      <c r="B40" s="653"/>
      <c r="C40" s="437" t="s">
        <v>258</v>
      </c>
      <c r="D40" s="437"/>
      <c r="E40" s="437"/>
      <c r="F40" s="437"/>
      <c r="G40" s="426"/>
      <c r="H40" s="427"/>
      <c r="I40" s="427"/>
      <c r="J40" s="427"/>
      <c r="K40" s="427"/>
      <c r="L40" s="427"/>
      <c r="M40" s="427"/>
      <c r="N40" s="427"/>
      <c r="O40" s="451"/>
      <c r="P40" s="451"/>
      <c r="Q40" s="451"/>
      <c r="R40" s="451"/>
      <c r="S40" s="451"/>
      <c r="T40" s="451"/>
      <c r="U40" s="451"/>
      <c r="V40" s="451"/>
      <c r="W40" s="451"/>
      <c r="X40" s="456"/>
      <c r="Y40" s="456"/>
      <c r="Z40" s="427"/>
      <c r="AA40" s="427"/>
      <c r="AB40" s="427"/>
      <c r="AC40" s="427"/>
      <c r="AD40" s="427"/>
      <c r="AE40" s="427"/>
      <c r="AF40" s="427"/>
      <c r="AG40" s="427"/>
      <c r="AH40" s="451"/>
      <c r="AI40" s="451"/>
      <c r="AJ40" s="451"/>
      <c r="AK40" s="451"/>
      <c r="AL40" s="451"/>
      <c r="AM40" s="451"/>
      <c r="AN40" s="451"/>
      <c r="AO40" s="451"/>
      <c r="AP40" s="451"/>
      <c r="AQ40" s="460"/>
      <c r="AR40" s="461"/>
      <c r="AS40" s="462"/>
      <c r="AT40" s="462"/>
      <c r="AU40" s="462"/>
      <c r="AV40" s="462"/>
      <c r="AW40" s="462"/>
      <c r="AX40" s="462"/>
      <c r="AY40" s="462"/>
      <c r="AZ40" s="464"/>
      <c r="BA40" s="464"/>
      <c r="BB40" s="464"/>
      <c r="BC40" s="464"/>
      <c r="BD40" s="464"/>
      <c r="BE40" s="464"/>
      <c r="BF40" s="464"/>
      <c r="BG40" s="464"/>
      <c r="BH40" s="464"/>
      <c r="BI40" s="464"/>
      <c r="BJ40" s="464"/>
      <c r="BK40" s="464"/>
      <c r="BL40" s="464"/>
      <c r="BM40" s="464"/>
      <c r="BN40" s="464"/>
      <c r="BO40" s="464"/>
      <c r="BP40" s="464"/>
      <c r="BQ40" s="464"/>
      <c r="BR40" s="468"/>
      <c r="BS40" s="469"/>
      <c r="BT40" s="469"/>
      <c r="BU40" s="469"/>
      <c r="BV40" s="469"/>
      <c r="BW40" s="469"/>
      <c r="BX40" s="469"/>
      <c r="BY40" s="474"/>
      <c r="BZ40" s="475"/>
    </row>
    <row r="41" spans="1:78" s="421" customFormat="1" ht="17.25">
      <c r="A41" s="436" t="s">
        <v>259</v>
      </c>
      <c r="B41" s="653"/>
      <c r="C41" s="437" t="s">
        <v>260</v>
      </c>
      <c r="D41" s="437"/>
      <c r="E41" s="437"/>
      <c r="F41" s="437"/>
      <c r="G41" s="426"/>
      <c r="H41" s="427"/>
      <c r="I41" s="427"/>
      <c r="J41" s="427"/>
      <c r="K41" s="427"/>
      <c r="L41" s="427"/>
      <c r="M41" s="427"/>
      <c r="N41" s="427"/>
      <c r="O41" s="451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27"/>
      <c r="AA41" s="427"/>
      <c r="AB41" s="427"/>
      <c r="AC41" s="427"/>
      <c r="AD41" s="427"/>
      <c r="AE41" s="427"/>
      <c r="AF41" s="427"/>
      <c r="AG41" s="427"/>
      <c r="AH41" s="451"/>
      <c r="AI41" s="451"/>
      <c r="AJ41" s="451"/>
      <c r="AK41" s="451"/>
      <c r="AL41" s="451"/>
      <c r="AM41" s="451"/>
      <c r="AN41" s="451"/>
      <c r="AO41" s="451"/>
      <c r="AP41" s="451"/>
      <c r="AQ41" s="460"/>
      <c r="AR41" s="461"/>
      <c r="AS41" s="462"/>
      <c r="AT41" s="462"/>
      <c r="AU41" s="462"/>
      <c r="AV41" s="462"/>
      <c r="AW41" s="462"/>
      <c r="AX41" s="462"/>
      <c r="AY41" s="462"/>
      <c r="AZ41" s="464"/>
      <c r="BA41" s="464"/>
      <c r="BB41" s="464"/>
      <c r="BC41" s="464"/>
      <c r="BD41" s="464"/>
      <c r="BE41" s="464"/>
      <c r="BF41" s="464"/>
      <c r="BG41" s="464"/>
      <c r="BH41" s="464"/>
      <c r="BI41" s="464"/>
      <c r="BJ41" s="464"/>
      <c r="BK41" s="464"/>
      <c r="BL41" s="464"/>
      <c r="BM41" s="464"/>
      <c r="BN41" s="464"/>
      <c r="BO41" s="464"/>
      <c r="BP41" s="464"/>
      <c r="BQ41" s="464"/>
      <c r="BR41" s="468"/>
      <c r="BS41" s="469"/>
      <c r="BT41" s="469"/>
      <c r="BU41" s="469"/>
      <c r="BV41" s="469"/>
      <c r="BW41" s="469"/>
      <c r="BX41" s="469"/>
      <c r="BY41" s="474"/>
      <c r="BZ41" s="475"/>
    </row>
    <row r="42" spans="1:78" s="421" customFormat="1" ht="17.25">
      <c r="A42" s="436" t="s">
        <v>261</v>
      </c>
      <c r="B42" s="653"/>
      <c r="C42" s="437" t="s">
        <v>262</v>
      </c>
      <c r="D42" s="437"/>
      <c r="E42" s="437"/>
      <c r="F42" s="437"/>
      <c r="G42" s="426"/>
      <c r="H42" s="427"/>
      <c r="I42" s="427"/>
      <c r="J42" s="427"/>
      <c r="K42" s="427"/>
      <c r="L42" s="427"/>
      <c r="M42" s="427"/>
      <c r="N42" s="427"/>
      <c r="O42" s="451"/>
      <c r="P42" s="451"/>
      <c r="Q42" s="451"/>
      <c r="R42" s="451"/>
      <c r="S42" s="451"/>
      <c r="T42" s="451"/>
      <c r="U42" s="451"/>
      <c r="V42" s="451"/>
      <c r="W42" s="451"/>
      <c r="X42" s="456"/>
      <c r="Y42" s="456"/>
      <c r="Z42" s="427"/>
      <c r="AA42" s="427"/>
      <c r="AB42" s="427"/>
      <c r="AC42" s="427"/>
      <c r="AD42" s="427"/>
      <c r="AE42" s="427"/>
      <c r="AF42" s="427"/>
      <c r="AG42" s="427"/>
      <c r="AH42" s="451"/>
      <c r="AI42" s="451"/>
      <c r="AJ42" s="451"/>
      <c r="AK42" s="451"/>
      <c r="AL42" s="451"/>
      <c r="AM42" s="451"/>
      <c r="AN42" s="451"/>
      <c r="AO42" s="451"/>
      <c r="AP42" s="451"/>
      <c r="AQ42" s="460"/>
      <c r="AR42" s="461"/>
      <c r="AS42" s="462"/>
      <c r="AT42" s="462"/>
      <c r="AU42" s="462"/>
      <c r="AV42" s="462"/>
      <c r="AW42" s="462"/>
      <c r="AX42" s="462"/>
      <c r="AY42" s="462"/>
      <c r="AZ42" s="464"/>
      <c r="BA42" s="464"/>
      <c r="BB42" s="464"/>
      <c r="BC42" s="464"/>
      <c r="BD42" s="464"/>
      <c r="BE42" s="464"/>
      <c r="BF42" s="464"/>
      <c r="BG42" s="464"/>
      <c r="BH42" s="464"/>
      <c r="BI42" s="464"/>
      <c r="BJ42" s="464"/>
      <c r="BK42" s="464"/>
      <c r="BL42" s="464"/>
      <c r="BM42" s="464"/>
      <c r="BN42" s="464"/>
      <c r="BO42" s="464"/>
      <c r="BP42" s="464"/>
      <c r="BQ42" s="464"/>
      <c r="BR42" s="468"/>
      <c r="BS42" s="469"/>
      <c r="BT42" s="469"/>
      <c r="BU42" s="469"/>
      <c r="BV42" s="469"/>
      <c r="BW42" s="469"/>
      <c r="BX42" s="469"/>
      <c r="BY42" s="474"/>
      <c r="BZ42" s="475"/>
    </row>
    <row r="43" spans="1:78" s="421" customFormat="1" ht="17.25">
      <c r="A43" s="436" t="s">
        <v>263</v>
      </c>
      <c r="B43" s="653"/>
      <c r="C43" s="437" t="s">
        <v>264</v>
      </c>
      <c r="D43" s="437"/>
      <c r="E43" s="437"/>
      <c r="F43" s="437"/>
      <c r="G43" s="426"/>
      <c r="H43" s="427"/>
      <c r="I43" s="427"/>
      <c r="J43" s="427"/>
      <c r="K43" s="427"/>
      <c r="L43" s="427"/>
      <c r="M43" s="427"/>
      <c r="N43" s="427"/>
      <c r="O43" s="451"/>
      <c r="P43" s="451"/>
      <c r="Q43" s="451"/>
      <c r="R43" s="451"/>
      <c r="S43" s="451"/>
      <c r="T43" s="451"/>
      <c r="U43" s="451"/>
      <c r="V43" s="451"/>
      <c r="W43" s="451"/>
      <c r="X43" s="427"/>
      <c r="Y43" s="427"/>
      <c r="Z43" s="453"/>
      <c r="AA43" s="453"/>
      <c r="AB43" s="427"/>
      <c r="AC43" s="427"/>
      <c r="AD43" s="427"/>
      <c r="AE43" s="427"/>
      <c r="AF43" s="427"/>
      <c r="AG43" s="427"/>
      <c r="AH43" s="451"/>
      <c r="AI43" s="451"/>
      <c r="AJ43" s="451"/>
      <c r="AK43" s="451"/>
      <c r="AL43" s="451"/>
      <c r="AM43" s="451"/>
      <c r="AN43" s="451"/>
      <c r="AO43" s="451"/>
      <c r="AP43" s="451"/>
      <c r="AQ43" s="460"/>
      <c r="AR43" s="461"/>
      <c r="AS43" s="462"/>
      <c r="AT43" s="462"/>
      <c r="AU43" s="462"/>
      <c r="AV43" s="462"/>
      <c r="AW43" s="462"/>
      <c r="AX43" s="462"/>
      <c r="AY43" s="462"/>
      <c r="AZ43" s="464"/>
      <c r="BA43" s="464"/>
      <c r="BB43" s="464"/>
      <c r="BC43" s="464"/>
      <c r="BD43" s="464"/>
      <c r="BE43" s="464"/>
      <c r="BF43" s="464"/>
      <c r="BG43" s="464"/>
      <c r="BH43" s="464"/>
      <c r="BI43" s="464"/>
      <c r="BJ43" s="464"/>
      <c r="BK43" s="464"/>
      <c r="BL43" s="464"/>
      <c r="BM43" s="464"/>
      <c r="BN43" s="464"/>
      <c r="BO43" s="464"/>
      <c r="BP43" s="464"/>
      <c r="BQ43" s="464"/>
      <c r="BR43" s="468"/>
      <c r="BS43" s="469"/>
      <c r="BT43" s="469"/>
      <c r="BU43" s="469"/>
      <c r="BV43" s="469"/>
      <c r="BW43" s="469"/>
      <c r="BX43" s="469"/>
      <c r="BY43" s="474"/>
      <c r="BZ43" s="475"/>
    </row>
    <row r="44" spans="1:78" s="421" customFormat="1" ht="17.25">
      <c r="A44" s="436" t="s">
        <v>265</v>
      </c>
      <c r="B44" s="653"/>
      <c r="C44" s="437" t="s">
        <v>262</v>
      </c>
      <c r="D44" s="437"/>
      <c r="E44" s="437"/>
      <c r="F44" s="437"/>
      <c r="G44" s="426"/>
      <c r="H44" s="427"/>
      <c r="I44" s="427"/>
      <c r="J44" s="427"/>
      <c r="K44" s="427"/>
      <c r="L44" s="427"/>
      <c r="M44" s="427"/>
      <c r="N44" s="427"/>
      <c r="O44" s="451"/>
      <c r="P44" s="451"/>
      <c r="Q44" s="451"/>
      <c r="R44" s="451"/>
      <c r="S44" s="451"/>
      <c r="T44" s="451"/>
      <c r="U44" s="451"/>
      <c r="V44" s="451"/>
      <c r="W44" s="451"/>
      <c r="X44" s="427"/>
      <c r="Y44" s="427"/>
      <c r="Z44" s="427"/>
      <c r="AA44" s="427"/>
      <c r="AB44" s="456"/>
      <c r="AC44" s="456"/>
      <c r="AD44" s="427"/>
      <c r="AE44" s="427"/>
      <c r="AF44" s="427"/>
      <c r="AG44" s="427"/>
      <c r="AH44" s="451"/>
      <c r="AI44" s="451"/>
      <c r="AJ44" s="451"/>
      <c r="AK44" s="451"/>
      <c r="AL44" s="451"/>
      <c r="AM44" s="451"/>
      <c r="AN44" s="451"/>
      <c r="AO44" s="451"/>
      <c r="AP44" s="451"/>
      <c r="AQ44" s="460"/>
      <c r="AR44" s="461"/>
      <c r="AS44" s="462"/>
      <c r="AT44" s="462"/>
      <c r="AU44" s="462"/>
      <c r="AV44" s="462"/>
      <c r="AW44" s="462"/>
      <c r="AX44" s="462"/>
      <c r="AY44" s="462"/>
      <c r="AZ44" s="464"/>
      <c r="BA44" s="464"/>
      <c r="BB44" s="464"/>
      <c r="BC44" s="464"/>
      <c r="BD44" s="464"/>
      <c r="BE44" s="464"/>
      <c r="BF44" s="464"/>
      <c r="BG44" s="464"/>
      <c r="BH44" s="464"/>
      <c r="BI44" s="464"/>
      <c r="BJ44" s="464"/>
      <c r="BK44" s="464"/>
      <c r="BL44" s="464"/>
      <c r="BM44" s="464"/>
      <c r="BN44" s="464"/>
      <c r="BO44" s="464"/>
      <c r="BP44" s="464"/>
      <c r="BQ44" s="464"/>
      <c r="BR44" s="468"/>
      <c r="BS44" s="469"/>
      <c r="BT44" s="469"/>
      <c r="BU44" s="469"/>
      <c r="BV44" s="469"/>
      <c r="BW44" s="469"/>
      <c r="BX44" s="469"/>
      <c r="BY44" s="474"/>
      <c r="BZ44" s="475"/>
    </row>
    <row r="45" spans="1:78" s="421" customFormat="1" ht="17.25">
      <c r="A45" s="436" t="s">
        <v>266</v>
      </c>
      <c r="B45" s="653"/>
      <c r="C45" s="447" t="s">
        <v>267</v>
      </c>
      <c r="D45" s="447"/>
      <c r="E45" s="447"/>
      <c r="F45" s="447"/>
      <c r="G45" s="426"/>
      <c r="H45" s="427"/>
      <c r="I45" s="427"/>
      <c r="J45" s="427"/>
      <c r="K45" s="427"/>
      <c r="L45" s="427"/>
      <c r="M45" s="427"/>
      <c r="N45" s="427"/>
      <c r="O45" s="451"/>
      <c r="P45" s="451"/>
      <c r="Q45" s="451"/>
      <c r="R45" s="451"/>
      <c r="S45" s="451"/>
      <c r="T45" s="451"/>
      <c r="U45" s="451"/>
      <c r="V45" s="451"/>
      <c r="W45" s="451"/>
      <c r="X45" s="427"/>
      <c r="Y45" s="427"/>
      <c r="Z45" s="453"/>
      <c r="AA45" s="453"/>
      <c r="AB45" s="427"/>
      <c r="AC45" s="427"/>
      <c r="AD45" s="427"/>
      <c r="AE45" s="427"/>
      <c r="AF45" s="427"/>
      <c r="AG45" s="427"/>
      <c r="AH45" s="451"/>
      <c r="AI45" s="451"/>
      <c r="AJ45" s="451"/>
      <c r="AK45" s="451"/>
      <c r="AL45" s="451"/>
      <c r="AM45" s="451"/>
      <c r="AN45" s="451"/>
      <c r="AO45" s="451"/>
      <c r="AP45" s="451"/>
      <c r="AQ45" s="460"/>
      <c r="AR45" s="461"/>
      <c r="AS45" s="462"/>
      <c r="AT45" s="462"/>
      <c r="AU45" s="462"/>
      <c r="AV45" s="462"/>
      <c r="AW45" s="462"/>
      <c r="AX45" s="462"/>
      <c r="AY45" s="462"/>
      <c r="AZ45" s="464"/>
      <c r="BA45" s="464"/>
      <c r="BB45" s="464"/>
      <c r="BC45" s="464"/>
      <c r="BD45" s="464"/>
      <c r="BE45" s="464"/>
      <c r="BF45" s="464"/>
      <c r="BG45" s="464"/>
      <c r="BH45" s="464"/>
      <c r="BI45" s="464"/>
      <c r="BJ45" s="464"/>
      <c r="BK45" s="464"/>
      <c r="BL45" s="464"/>
      <c r="BM45" s="464"/>
      <c r="BN45" s="464"/>
      <c r="BO45" s="464"/>
      <c r="BP45" s="464"/>
      <c r="BQ45" s="464"/>
      <c r="BR45" s="468"/>
      <c r="BS45" s="469"/>
      <c r="BT45" s="469"/>
      <c r="BU45" s="469"/>
      <c r="BV45" s="469"/>
      <c r="BW45" s="469"/>
      <c r="BX45" s="469"/>
      <c r="BY45" s="474"/>
      <c r="BZ45" s="475"/>
    </row>
    <row r="46" spans="1:78" s="421" customFormat="1" ht="17.25">
      <c r="A46" s="436" t="s">
        <v>268</v>
      </c>
      <c r="B46" s="653"/>
      <c r="C46" s="447" t="s">
        <v>262</v>
      </c>
      <c r="D46" s="447"/>
      <c r="E46" s="447"/>
      <c r="F46" s="447"/>
      <c r="G46" s="426"/>
      <c r="H46" s="427"/>
      <c r="I46" s="427"/>
      <c r="J46" s="427"/>
      <c r="K46" s="427"/>
      <c r="L46" s="427"/>
      <c r="M46" s="427"/>
      <c r="N46" s="427"/>
      <c r="O46" s="451"/>
      <c r="P46" s="451"/>
      <c r="Q46" s="451"/>
      <c r="R46" s="451"/>
      <c r="S46" s="451"/>
      <c r="T46" s="451"/>
      <c r="U46" s="451"/>
      <c r="V46" s="451"/>
      <c r="W46" s="451"/>
      <c r="X46" s="427"/>
      <c r="Y46" s="427"/>
      <c r="Z46" s="427"/>
      <c r="AA46" s="427"/>
      <c r="AB46" s="456"/>
      <c r="AC46" s="456"/>
      <c r="AD46" s="427"/>
      <c r="AE46" s="427"/>
      <c r="AF46" s="427"/>
      <c r="AG46" s="427"/>
      <c r="AH46" s="451"/>
      <c r="AI46" s="451"/>
      <c r="AJ46" s="451"/>
      <c r="AK46" s="451"/>
      <c r="AL46" s="451"/>
      <c r="AM46" s="451"/>
      <c r="AN46" s="451"/>
      <c r="AO46" s="451"/>
      <c r="AP46" s="451"/>
      <c r="AQ46" s="460"/>
      <c r="AR46" s="461"/>
      <c r="AS46" s="462"/>
      <c r="AT46" s="462"/>
      <c r="AU46" s="462"/>
      <c r="AV46" s="462"/>
      <c r="AW46" s="462"/>
      <c r="AX46" s="462"/>
      <c r="AY46" s="462"/>
      <c r="AZ46" s="464"/>
      <c r="BA46" s="464"/>
      <c r="BB46" s="464"/>
      <c r="BC46" s="464"/>
      <c r="BD46" s="464"/>
      <c r="BE46" s="464"/>
      <c r="BF46" s="464"/>
      <c r="BG46" s="464"/>
      <c r="BH46" s="464"/>
      <c r="BI46" s="464"/>
      <c r="BJ46" s="464"/>
      <c r="BK46" s="464"/>
      <c r="BL46" s="464"/>
      <c r="BM46" s="464"/>
      <c r="BN46" s="464"/>
      <c r="BO46" s="464"/>
      <c r="BP46" s="464"/>
      <c r="BQ46" s="464"/>
      <c r="BR46" s="468"/>
      <c r="BS46" s="469"/>
      <c r="BT46" s="469"/>
      <c r="BU46" s="469"/>
      <c r="BV46" s="469"/>
      <c r="BW46" s="469"/>
      <c r="BX46" s="469"/>
      <c r="BY46" s="474"/>
      <c r="BZ46" s="475"/>
    </row>
    <row r="47" spans="1:78" s="421" customFormat="1" ht="15" customHeight="1">
      <c r="A47" s="436" t="s">
        <v>269</v>
      </c>
      <c r="B47" s="653"/>
      <c r="C47" s="437" t="s">
        <v>270</v>
      </c>
      <c r="D47" s="437"/>
      <c r="E47" s="437"/>
      <c r="F47" s="437"/>
      <c r="G47" s="426"/>
      <c r="H47" s="427"/>
      <c r="I47" s="427"/>
      <c r="J47" s="427"/>
      <c r="K47" s="427"/>
      <c r="L47" s="427"/>
      <c r="M47" s="427"/>
      <c r="N47" s="427"/>
      <c r="O47" s="451"/>
      <c r="P47" s="451"/>
      <c r="Q47" s="451"/>
      <c r="R47" s="451"/>
      <c r="S47" s="451"/>
      <c r="T47" s="451"/>
      <c r="U47" s="451"/>
      <c r="V47" s="451"/>
      <c r="W47" s="451"/>
      <c r="X47" s="427"/>
      <c r="Y47" s="427"/>
      <c r="Z47" s="427"/>
      <c r="AA47" s="427"/>
      <c r="AB47" s="427"/>
      <c r="AC47" s="427"/>
      <c r="AD47" s="427"/>
      <c r="AE47" s="427"/>
      <c r="AF47" s="427"/>
      <c r="AG47" s="427"/>
      <c r="AH47" s="451"/>
      <c r="AI47" s="451"/>
      <c r="AJ47" s="451"/>
      <c r="AK47" s="451"/>
      <c r="AL47" s="451"/>
      <c r="AM47" s="451"/>
      <c r="AN47" s="451"/>
      <c r="AO47" s="451"/>
      <c r="AP47" s="451"/>
      <c r="AQ47" s="460"/>
      <c r="AR47" s="461"/>
      <c r="AS47" s="462"/>
      <c r="AT47" s="462"/>
      <c r="AU47" s="462"/>
      <c r="AV47" s="462"/>
      <c r="AW47" s="462"/>
      <c r="AX47" s="462"/>
      <c r="AY47" s="462"/>
      <c r="AZ47" s="464"/>
      <c r="BA47" s="464"/>
      <c r="BB47" s="464"/>
      <c r="BC47" s="464"/>
      <c r="BD47" s="464"/>
      <c r="BE47" s="464"/>
      <c r="BF47" s="464"/>
      <c r="BG47" s="464"/>
      <c r="BH47" s="464"/>
      <c r="BI47" s="464"/>
      <c r="BJ47" s="465"/>
      <c r="BK47" s="464"/>
      <c r="BL47" s="464"/>
      <c r="BM47" s="464"/>
      <c r="BN47" s="464"/>
      <c r="BO47" s="464"/>
      <c r="BP47" s="464"/>
      <c r="BQ47" s="464"/>
      <c r="BR47" s="468"/>
      <c r="BS47" s="469"/>
      <c r="BT47" s="469"/>
      <c r="BU47" s="469"/>
      <c r="BV47" s="469"/>
      <c r="BW47" s="469"/>
      <c r="BX47" s="469"/>
      <c r="BY47" s="474"/>
      <c r="BZ47" s="475"/>
    </row>
    <row r="48" spans="1:78" s="421" customFormat="1" ht="17.25">
      <c r="A48" s="436" t="s">
        <v>271</v>
      </c>
      <c r="B48" s="653"/>
      <c r="C48" s="437" t="s">
        <v>272</v>
      </c>
      <c r="D48" s="437"/>
      <c r="E48" s="437"/>
      <c r="F48" s="437"/>
      <c r="G48" s="426"/>
      <c r="H48" s="427"/>
      <c r="I48" s="427"/>
      <c r="J48" s="427"/>
      <c r="K48" s="427"/>
      <c r="L48" s="427"/>
      <c r="M48" s="427"/>
      <c r="N48" s="427"/>
      <c r="O48" s="451"/>
      <c r="P48" s="451"/>
      <c r="Q48" s="451"/>
      <c r="R48" s="451"/>
      <c r="S48" s="451"/>
      <c r="T48" s="451"/>
      <c r="U48" s="451"/>
      <c r="V48" s="451"/>
      <c r="W48" s="451"/>
      <c r="X48" s="427"/>
      <c r="Y48" s="427"/>
      <c r="Z48" s="427"/>
      <c r="AA48" s="427"/>
      <c r="AB48" s="427"/>
      <c r="AC48" s="427"/>
      <c r="AD48" s="427"/>
      <c r="AE48" s="427"/>
      <c r="AF48" s="427"/>
      <c r="AG48" s="427"/>
      <c r="AH48" s="451"/>
      <c r="AI48" s="451"/>
      <c r="AJ48" s="451"/>
      <c r="AK48" s="451"/>
      <c r="AL48" s="451"/>
      <c r="AM48" s="451"/>
      <c r="AN48" s="451"/>
      <c r="AO48" s="451"/>
      <c r="AP48" s="451"/>
      <c r="AQ48" s="460"/>
      <c r="AR48" s="461"/>
      <c r="AS48" s="462"/>
      <c r="AT48" s="462"/>
      <c r="AU48" s="462"/>
      <c r="AV48" s="462"/>
      <c r="AW48" s="462"/>
      <c r="AX48" s="462"/>
      <c r="AY48" s="462"/>
      <c r="AZ48" s="464"/>
      <c r="BA48" s="464"/>
      <c r="BB48" s="464"/>
      <c r="BC48" s="464"/>
      <c r="BD48" s="464"/>
      <c r="BE48" s="464"/>
      <c r="BF48" s="464"/>
      <c r="BG48" s="464"/>
      <c r="BH48" s="464"/>
      <c r="BI48" s="464"/>
      <c r="BJ48" s="466"/>
      <c r="BK48" s="464"/>
      <c r="BL48" s="464"/>
      <c r="BM48" s="464"/>
      <c r="BN48" s="464"/>
      <c r="BO48" s="464"/>
      <c r="BP48" s="464"/>
      <c r="BQ48" s="464"/>
      <c r="BR48" s="468"/>
      <c r="BS48" s="469"/>
      <c r="BT48" s="469"/>
      <c r="BU48" s="469"/>
      <c r="BV48" s="469"/>
      <c r="BW48" s="469"/>
      <c r="BX48" s="469"/>
      <c r="BY48" s="474"/>
      <c r="BZ48" s="475"/>
    </row>
    <row r="49" spans="1:78" s="421" customFormat="1" ht="17.25">
      <c r="A49" s="436" t="s">
        <v>273</v>
      </c>
      <c r="B49" s="653"/>
      <c r="C49" s="444" t="s">
        <v>274</v>
      </c>
      <c r="D49" s="444"/>
      <c r="E49" s="444"/>
      <c r="F49" s="444"/>
      <c r="G49" s="426"/>
      <c r="H49" s="427"/>
      <c r="I49" s="427"/>
      <c r="J49" s="427"/>
      <c r="K49" s="427"/>
      <c r="L49" s="427"/>
      <c r="M49" s="427"/>
      <c r="N49" s="427"/>
      <c r="O49" s="451"/>
      <c r="P49" s="451"/>
      <c r="Q49" s="451"/>
      <c r="R49" s="451"/>
      <c r="S49" s="451"/>
      <c r="T49" s="451"/>
      <c r="U49" s="451"/>
      <c r="V49" s="451"/>
      <c r="W49" s="451"/>
      <c r="X49" s="427"/>
      <c r="Y49" s="427"/>
      <c r="Z49" s="427"/>
      <c r="AA49" s="427"/>
      <c r="AB49" s="427"/>
      <c r="AC49" s="427"/>
      <c r="AD49" s="427"/>
      <c r="AE49" s="427"/>
      <c r="AF49" s="427"/>
      <c r="AG49" s="427"/>
      <c r="AH49" s="451"/>
      <c r="AI49" s="451"/>
      <c r="AJ49" s="451"/>
      <c r="AK49" s="451"/>
      <c r="AL49" s="451"/>
      <c r="AM49" s="451"/>
      <c r="AN49" s="451"/>
      <c r="AO49" s="451"/>
      <c r="AP49" s="451"/>
      <c r="AQ49" s="460"/>
      <c r="AR49" s="461"/>
      <c r="AS49" s="462"/>
      <c r="AT49" s="462"/>
      <c r="AU49" s="462"/>
      <c r="AV49" s="462"/>
      <c r="AW49" s="462"/>
      <c r="AX49" s="462"/>
      <c r="AY49" s="462"/>
      <c r="AZ49" s="464"/>
      <c r="BA49" s="464"/>
      <c r="BB49" s="464"/>
      <c r="BC49" s="464"/>
      <c r="BD49" s="464"/>
      <c r="BE49" s="464"/>
      <c r="BF49" s="464"/>
      <c r="BG49" s="464"/>
      <c r="BH49" s="464"/>
      <c r="BI49" s="464"/>
      <c r="BJ49" s="464"/>
      <c r="BK49" s="464"/>
      <c r="BL49" s="464"/>
      <c r="BM49" s="464"/>
      <c r="BN49" s="464"/>
      <c r="BO49" s="464"/>
      <c r="BP49" s="464"/>
      <c r="BQ49" s="464"/>
      <c r="BR49" s="468"/>
      <c r="BS49" s="469"/>
      <c r="BT49" s="469"/>
      <c r="BU49" s="469"/>
      <c r="BV49" s="469"/>
      <c r="BW49" s="453"/>
      <c r="BX49" s="469"/>
      <c r="BY49" s="474"/>
      <c r="BZ49" s="475"/>
    </row>
    <row r="50" spans="1:78" s="421" customFormat="1" ht="18">
      <c r="A50" s="441">
        <v>3</v>
      </c>
      <c r="B50" s="442" t="s">
        <v>275</v>
      </c>
      <c r="C50" s="443"/>
      <c r="D50" s="443"/>
      <c r="E50" s="443"/>
      <c r="F50" s="443"/>
      <c r="G50" s="431"/>
      <c r="H50" s="432"/>
      <c r="I50" s="427"/>
      <c r="J50" s="427"/>
      <c r="K50" s="427"/>
      <c r="L50" s="427"/>
      <c r="M50" s="427"/>
      <c r="N50" s="427"/>
      <c r="O50" s="451"/>
      <c r="P50" s="451"/>
      <c r="Q50" s="451"/>
      <c r="R50" s="451"/>
      <c r="S50" s="451"/>
      <c r="T50" s="451"/>
      <c r="U50" s="451"/>
      <c r="V50" s="451"/>
      <c r="W50" s="451"/>
      <c r="X50" s="427"/>
      <c r="Y50" s="427"/>
      <c r="Z50" s="427"/>
      <c r="AA50" s="427"/>
      <c r="AB50" s="427"/>
      <c r="AC50" s="427"/>
      <c r="AD50" s="427"/>
      <c r="AE50" s="427"/>
      <c r="AF50" s="427"/>
      <c r="AG50" s="427"/>
      <c r="AH50" s="451"/>
      <c r="AI50" s="451"/>
      <c r="AJ50" s="451"/>
      <c r="AK50" s="451"/>
      <c r="AL50" s="451"/>
      <c r="AM50" s="451"/>
      <c r="AN50" s="451"/>
      <c r="AO50" s="451"/>
      <c r="AP50" s="451"/>
      <c r="AQ50" s="460"/>
      <c r="AR50" s="461"/>
      <c r="AS50" s="462"/>
      <c r="AT50" s="462"/>
      <c r="AU50" s="462"/>
      <c r="AV50" s="462"/>
      <c r="AW50" s="462"/>
      <c r="AX50" s="462"/>
      <c r="AY50" s="462"/>
      <c r="AZ50" s="464"/>
      <c r="BA50" s="464"/>
      <c r="BB50" s="464"/>
      <c r="BC50" s="464"/>
      <c r="BD50" s="464"/>
      <c r="BE50" s="464"/>
      <c r="BF50" s="464"/>
      <c r="BG50" s="464"/>
      <c r="BH50" s="464"/>
      <c r="BI50" s="464"/>
      <c r="BJ50" s="464"/>
      <c r="BK50" s="464"/>
      <c r="BL50" s="464"/>
      <c r="BM50" s="464"/>
      <c r="BN50" s="464"/>
      <c r="BO50" s="464"/>
      <c r="BP50" s="464"/>
      <c r="BQ50" s="464"/>
      <c r="BR50" s="468"/>
      <c r="BS50" s="469"/>
      <c r="BT50" s="469"/>
      <c r="BU50" s="469"/>
      <c r="BV50" s="469"/>
      <c r="BW50" s="469"/>
      <c r="BX50" s="469"/>
      <c r="BY50" s="474"/>
      <c r="BZ50" s="475"/>
    </row>
    <row r="51" spans="1:78" s="421" customFormat="1" ht="18">
      <c r="A51" s="441">
        <v>3.1</v>
      </c>
      <c r="B51" s="442" t="s">
        <v>276</v>
      </c>
      <c r="C51" s="443"/>
      <c r="D51" s="443"/>
      <c r="E51" s="443"/>
      <c r="F51" s="443"/>
      <c r="G51" s="431"/>
      <c r="H51" s="432"/>
      <c r="I51" s="427"/>
      <c r="J51" s="427"/>
      <c r="K51" s="427"/>
      <c r="L51" s="427"/>
      <c r="M51" s="427"/>
      <c r="N51" s="427"/>
      <c r="O51" s="451"/>
      <c r="P51" s="451"/>
      <c r="Q51" s="451"/>
      <c r="R51" s="451"/>
      <c r="S51" s="451"/>
      <c r="T51" s="451"/>
      <c r="U51" s="451"/>
      <c r="V51" s="451"/>
      <c r="W51" s="451"/>
      <c r="X51" s="427"/>
      <c r="Y51" s="427"/>
      <c r="Z51" s="427"/>
      <c r="AA51" s="427"/>
      <c r="AB51" s="427"/>
      <c r="AC51" s="427"/>
      <c r="AD51" s="427"/>
      <c r="AE51" s="427"/>
      <c r="AF51" s="427"/>
      <c r="AG51" s="427"/>
      <c r="AH51" s="451"/>
      <c r="AI51" s="451"/>
      <c r="AJ51" s="451"/>
      <c r="AK51" s="451"/>
      <c r="AL51" s="451"/>
      <c r="AM51" s="451"/>
      <c r="AN51" s="451"/>
      <c r="AO51" s="451"/>
      <c r="AP51" s="451"/>
      <c r="AQ51" s="460"/>
      <c r="AR51" s="461"/>
      <c r="AS51" s="462"/>
      <c r="AT51" s="462"/>
      <c r="AU51" s="462"/>
      <c r="AV51" s="462"/>
      <c r="AW51" s="462"/>
      <c r="AX51" s="462"/>
      <c r="AY51" s="462"/>
      <c r="AZ51" s="464"/>
      <c r="BA51" s="464"/>
      <c r="BB51" s="464"/>
      <c r="BC51" s="464"/>
      <c r="BD51" s="464"/>
      <c r="BE51" s="464"/>
      <c r="BF51" s="464"/>
      <c r="BG51" s="464"/>
      <c r="BH51" s="464"/>
      <c r="BI51" s="464"/>
      <c r="BJ51" s="464"/>
      <c r="BK51" s="464"/>
      <c r="BL51" s="464"/>
      <c r="BM51" s="464"/>
      <c r="BN51" s="464"/>
      <c r="BO51" s="464"/>
      <c r="BP51" s="464"/>
      <c r="BQ51" s="464"/>
      <c r="BR51" s="468"/>
      <c r="BS51" s="469"/>
      <c r="BT51" s="469"/>
      <c r="BU51" s="469"/>
      <c r="BV51" s="469"/>
      <c r="BW51" s="469"/>
      <c r="BX51" s="469"/>
      <c r="BY51" s="474"/>
      <c r="BZ51" s="475"/>
    </row>
    <row r="52" spans="1:78" s="421" customFormat="1" ht="17.25">
      <c r="A52" s="436" t="s">
        <v>277</v>
      </c>
      <c r="B52" s="651" t="s">
        <v>276</v>
      </c>
      <c r="C52" s="437" t="s">
        <v>278</v>
      </c>
      <c r="D52" s="437"/>
      <c r="E52" s="437"/>
      <c r="F52" s="437"/>
      <c r="G52" s="426"/>
      <c r="H52" s="427"/>
      <c r="I52" s="427"/>
      <c r="J52" s="427"/>
      <c r="K52" s="427"/>
      <c r="L52" s="427"/>
      <c r="M52" s="427"/>
      <c r="N52" s="427"/>
      <c r="O52" s="451"/>
      <c r="P52" s="451"/>
      <c r="Q52" s="451"/>
      <c r="R52" s="451"/>
      <c r="S52" s="451"/>
      <c r="T52" s="451"/>
      <c r="U52" s="451"/>
      <c r="V52" s="451"/>
      <c r="W52" s="451"/>
      <c r="X52" s="427"/>
      <c r="Y52" s="453"/>
      <c r="Z52" s="453"/>
      <c r="AA52" s="453"/>
      <c r="AB52" s="453"/>
      <c r="AC52" s="453"/>
      <c r="AD52" s="453"/>
      <c r="AE52" s="453"/>
      <c r="AF52" s="453"/>
      <c r="AG52" s="453"/>
      <c r="AH52" s="453"/>
      <c r="AI52" s="453"/>
      <c r="AJ52" s="453"/>
      <c r="AK52" s="451"/>
      <c r="AL52" s="451"/>
      <c r="AM52" s="451"/>
      <c r="AN52" s="451"/>
      <c r="AO52" s="451"/>
      <c r="AP52" s="451"/>
      <c r="AQ52" s="460"/>
      <c r="AR52" s="461"/>
      <c r="AS52" s="462"/>
      <c r="AT52" s="462"/>
      <c r="AU52" s="462"/>
      <c r="AV52" s="462"/>
      <c r="AW52" s="462"/>
      <c r="AX52" s="462"/>
      <c r="AY52" s="462"/>
      <c r="AZ52" s="464"/>
      <c r="BA52" s="464"/>
      <c r="BB52" s="464"/>
      <c r="BC52" s="464"/>
      <c r="BD52" s="464"/>
      <c r="BE52" s="464"/>
      <c r="BF52" s="464"/>
      <c r="BG52" s="464"/>
      <c r="BH52" s="464"/>
      <c r="BI52" s="464"/>
      <c r="BJ52" s="464"/>
      <c r="BK52" s="464"/>
      <c r="BL52" s="464"/>
      <c r="BM52" s="464"/>
      <c r="BN52" s="464"/>
      <c r="BO52" s="464"/>
      <c r="BP52" s="464"/>
      <c r="BQ52" s="464"/>
      <c r="BR52" s="468"/>
      <c r="BS52" s="469"/>
      <c r="BT52" s="469"/>
      <c r="BU52" s="469"/>
      <c r="BV52" s="469"/>
      <c r="BW52" s="469"/>
      <c r="BX52" s="469"/>
      <c r="BY52" s="474"/>
      <c r="BZ52" s="475"/>
    </row>
    <row r="53" spans="1:78" s="421" customFormat="1" ht="17.25">
      <c r="A53" s="436" t="s">
        <v>279</v>
      </c>
      <c r="B53" s="653"/>
      <c r="C53" s="448" t="s">
        <v>280</v>
      </c>
      <c r="D53" s="448"/>
      <c r="E53" s="448"/>
      <c r="F53" s="448"/>
      <c r="G53" s="426"/>
      <c r="H53" s="427"/>
      <c r="I53" s="427"/>
      <c r="J53" s="427"/>
      <c r="K53" s="427"/>
      <c r="L53" s="427"/>
      <c r="M53" s="427"/>
      <c r="N53" s="427"/>
      <c r="O53" s="451"/>
      <c r="P53" s="451"/>
      <c r="Q53" s="451"/>
      <c r="R53" s="451"/>
      <c r="S53" s="451"/>
      <c r="T53" s="451"/>
      <c r="U53" s="451"/>
      <c r="V53" s="451"/>
      <c r="W53" s="451"/>
      <c r="X53" s="427"/>
      <c r="Y53" s="453"/>
      <c r="Z53" s="453"/>
      <c r="AA53" s="453"/>
      <c r="AB53" s="453"/>
      <c r="AC53" s="453"/>
      <c r="AD53" s="453"/>
      <c r="AE53" s="453"/>
      <c r="AF53" s="453"/>
      <c r="AG53" s="453"/>
      <c r="AH53" s="453"/>
      <c r="AI53" s="453"/>
      <c r="AJ53" s="453"/>
      <c r="AK53" s="451"/>
      <c r="AL53" s="451"/>
      <c r="AM53" s="451"/>
      <c r="AN53" s="451"/>
      <c r="AO53" s="451"/>
      <c r="AP53" s="451"/>
      <c r="AQ53" s="460"/>
      <c r="AR53" s="461"/>
      <c r="AS53" s="462"/>
      <c r="AT53" s="462"/>
      <c r="AU53" s="462"/>
      <c r="AV53" s="462"/>
      <c r="AW53" s="462"/>
      <c r="AX53" s="462"/>
      <c r="AY53" s="462"/>
      <c r="AZ53" s="464"/>
      <c r="BA53" s="464"/>
      <c r="BB53" s="464"/>
      <c r="BC53" s="464"/>
      <c r="BD53" s="464"/>
      <c r="BE53" s="464"/>
      <c r="BF53" s="464"/>
      <c r="BG53" s="464"/>
      <c r="BH53" s="464"/>
      <c r="BI53" s="464"/>
      <c r="BJ53" s="464"/>
      <c r="BK53" s="464"/>
      <c r="BL53" s="464"/>
      <c r="BM53" s="464"/>
      <c r="BN53" s="464"/>
      <c r="BO53" s="464"/>
      <c r="BP53" s="464"/>
      <c r="BQ53" s="464"/>
      <c r="BR53" s="468"/>
      <c r="BS53" s="469"/>
      <c r="BT53" s="469"/>
      <c r="BU53" s="469"/>
      <c r="BV53" s="469"/>
      <c r="BW53" s="469"/>
      <c r="BX53" s="469"/>
      <c r="BY53" s="474"/>
      <c r="BZ53" s="475"/>
    </row>
    <row r="54" spans="1:78" s="421" customFormat="1" ht="17.25">
      <c r="A54" s="436" t="s">
        <v>281</v>
      </c>
      <c r="B54" s="653"/>
      <c r="C54" s="444" t="s">
        <v>282</v>
      </c>
      <c r="D54" s="444"/>
      <c r="E54" s="444"/>
      <c r="F54" s="444"/>
      <c r="G54" s="426"/>
      <c r="H54" s="427"/>
      <c r="I54" s="427"/>
      <c r="J54" s="427"/>
      <c r="K54" s="427"/>
      <c r="L54" s="427"/>
      <c r="M54" s="427"/>
      <c r="N54" s="427"/>
      <c r="O54" s="451"/>
      <c r="P54" s="451"/>
      <c r="Q54" s="451"/>
      <c r="R54" s="451"/>
      <c r="S54" s="451"/>
      <c r="T54" s="451"/>
      <c r="U54" s="451"/>
      <c r="V54" s="451"/>
      <c r="W54" s="451"/>
      <c r="X54" s="427"/>
      <c r="Y54" s="427"/>
      <c r="Z54" s="427"/>
      <c r="AA54" s="427"/>
      <c r="AB54" s="427"/>
      <c r="AC54" s="427"/>
      <c r="AD54" s="427"/>
      <c r="AE54" s="427"/>
      <c r="AF54" s="427"/>
      <c r="AG54" s="427"/>
      <c r="AH54" s="451"/>
      <c r="AI54" s="451"/>
      <c r="AJ54" s="451"/>
      <c r="AK54" s="451"/>
      <c r="AL54" s="451"/>
      <c r="AM54" s="451"/>
      <c r="AN54" s="451"/>
      <c r="AO54" s="451"/>
      <c r="AP54" s="451"/>
      <c r="AQ54" s="460"/>
      <c r="AR54" s="461"/>
      <c r="AS54" s="462"/>
      <c r="AT54" s="462"/>
      <c r="AU54" s="462"/>
      <c r="AV54" s="462"/>
      <c r="AW54" s="462"/>
      <c r="AX54" s="462"/>
      <c r="AY54" s="462"/>
      <c r="AZ54" s="464"/>
      <c r="BA54" s="464"/>
      <c r="BB54" s="464"/>
      <c r="BC54" s="464"/>
      <c r="BD54" s="464"/>
      <c r="BE54" s="464"/>
      <c r="BF54" s="464"/>
      <c r="BG54" s="464"/>
      <c r="BH54" s="464"/>
      <c r="BI54" s="464"/>
      <c r="BJ54" s="464"/>
      <c r="BK54" s="464"/>
      <c r="BL54" s="464"/>
      <c r="BM54" s="464"/>
      <c r="BN54" s="464"/>
      <c r="BO54" s="464"/>
      <c r="BP54" s="464"/>
      <c r="BQ54" s="464"/>
      <c r="BR54" s="468"/>
      <c r="BS54" s="469"/>
      <c r="BT54" s="469"/>
      <c r="BU54" s="469"/>
      <c r="BV54" s="469"/>
      <c r="BW54" s="469"/>
      <c r="BX54" s="469"/>
      <c r="BY54" s="474"/>
      <c r="BZ54" s="475"/>
    </row>
    <row r="55" spans="1:78" s="421" customFormat="1" ht="17.25">
      <c r="A55" s="436" t="s">
        <v>283</v>
      </c>
      <c r="B55" s="653"/>
      <c r="C55" s="444" t="s">
        <v>284</v>
      </c>
      <c r="D55" s="444"/>
      <c r="E55" s="444"/>
      <c r="F55" s="444"/>
      <c r="G55" s="426"/>
      <c r="H55" s="427"/>
      <c r="I55" s="427"/>
      <c r="J55" s="427"/>
      <c r="K55" s="427"/>
      <c r="L55" s="427"/>
      <c r="M55" s="427"/>
      <c r="N55" s="427"/>
      <c r="O55" s="451"/>
      <c r="P55" s="451"/>
      <c r="Q55" s="451"/>
      <c r="R55" s="451"/>
      <c r="S55" s="451"/>
      <c r="T55" s="451"/>
      <c r="U55" s="451"/>
      <c r="V55" s="451"/>
      <c r="W55" s="451"/>
      <c r="X55" s="427"/>
      <c r="Y55" s="427"/>
      <c r="Z55" s="427"/>
      <c r="AA55" s="427"/>
      <c r="AB55" s="427"/>
      <c r="AC55" s="427"/>
      <c r="AD55" s="427"/>
      <c r="AE55" s="427"/>
      <c r="AF55" s="427"/>
      <c r="AG55" s="427"/>
      <c r="AH55" s="451"/>
      <c r="AI55" s="451"/>
      <c r="AJ55" s="451"/>
      <c r="AK55" s="451"/>
      <c r="AL55" s="451"/>
      <c r="AM55" s="451"/>
      <c r="AN55" s="451"/>
      <c r="AO55" s="451"/>
      <c r="AP55" s="451"/>
      <c r="AQ55" s="460"/>
      <c r="AR55" s="461"/>
      <c r="AS55" s="462"/>
      <c r="AT55" s="462"/>
      <c r="AU55" s="462"/>
      <c r="AV55" s="462"/>
      <c r="AW55" s="462"/>
      <c r="AX55" s="462"/>
      <c r="AY55" s="462"/>
      <c r="AZ55" s="464"/>
      <c r="BA55" s="464"/>
      <c r="BB55" s="464"/>
      <c r="BC55" s="464"/>
      <c r="BD55" s="464"/>
      <c r="BE55" s="464"/>
      <c r="BF55" s="464"/>
      <c r="BG55" s="464"/>
      <c r="BH55" s="464"/>
      <c r="BI55" s="464"/>
      <c r="BJ55" s="464"/>
      <c r="BK55" s="464"/>
      <c r="BL55" s="464"/>
      <c r="BM55" s="464"/>
      <c r="BN55" s="464"/>
      <c r="BO55" s="464"/>
      <c r="BP55" s="464"/>
      <c r="BQ55" s="464"/>
      <c r="BR55" s="468"/>
      <c r="BS55" s="469"/>
      <c r="BT55" s="469"/>
      <c r="BU55" s="469"/>
      <c r="BV55" s="469"/>
      <c r="BW55" s="469"/>
      <c r="BX55" s="469"/>
      <c r="BY55" s="474"/>
      <c r="BZ55" s="475"/>
    </row>
    <row r="56" spans="1:78" s="421" customFormat="1" ht="17.25">
      <c r="A56" s="436" t="s">
        <v>285</v>
      </c>
      <c r="B56" s="653"/>
      <c r="C56" s="444" t="s">
        <v>286</v>
      </c>
      <c r="D56" s="444"/>
      <c r="E56" s="444"/>
      <c r="F56" s="444"/>
      <c r="G56" s="426"/>
      <c r="H56" s="427"/>
      <c r="I56" s="427"/>
      <c r="J56" s="427"/>
      <c r="K56" s="427"/>
      <c r="L56" s="427"/>
      <c r="M56" s="427"/>
      <c r="N56" s="427"/>
      <c r="O56" s="451"/>
      <c r="P56" s="451"/>
      <c r="Q56" s="451"/>
      <c r="R56" s="451"/>
      <c r="S56" s="451"/>
      <c r="T56" s="451"/>
      <c r="U56" s="451"/>
      <c r="V56" s="451"/>
      <c r="W56" s="451"/>
      <c r="X56" s="427"/>
      <c r="Y56" s="427"/>
      <c r="Z56" s="427"/>
      <c r="AA56" s="427"/>
      <c r="AB56" s="427"/>
      <c r="AC56" s="427"/>
      <c r="AD56" s="427"/>
      <c r="AE56" s="427"/>
      <c r="AF56" s="427"/>
      <c r="AG56" s="427"/>
      <c r="AH56" s="451"/>
      <c r="AI56" s="451"/>
      <c r="AJ56" s="451"/>
      <c r="AK56" s="451"/>
      <c r="AL56" s="451"/>
      <c r="AM56" s="451"/>
      <c r="AN56" s="451"/>
      <c r="AO56" s="451"/>
      <c r="AP56" s="451"/>
      <c r="AQ56" s="460"/>
      <c r="AR56" s="461"/>
      <c r="AS56" s="462"/>
      <c r="AT56" s="462"/>
      <c r="AU56" s="462"/>
      <c r="AV56" s="462"/>
      <c r="AW56" s="462"/>
      <c r="AX56" s="462"/>
      <c r="AY56" s="462"/>
      <c r="AZ56" s="464"/>
      <c r="BA56" s="464"/>
      <c r="BB56" s="464"/>
      <c r="BC56" s="464"/>
      <c r="BD56" s="464"/>
      <c r="BE56" s="464"/>
      <c r="BF56" s="464"/>
      <c r="BG56" s="464"/>
      <c r="BH56" s="464"/>
      <c r="BI56" s="464"/>
      <c r="BJ56" s="464"/>
      <c r="BK56" s="464"/>
      <c r="BL56" s="464"/>
      <c r="BM56" s="464"/>
      <c r="BN56" s="464"/>
      <c r="BO56" s="464"/>
      <c r="BP56" s="464"/>
      <c r="BQ56" s="464"/>
      <c r="BR56" s="468"/>
      <c r="BS56" s="469"/>
      <c r="BT56" s="469"/>
      <c r="BU56" s="469"/>
      <c r="BV56" s="469"/>
      <c r="BW56" s="453"/>
      <c r="BX56" s="453"/>
      <c r="BY56" s="474"/>
      <c r="BZ56" s="475"/>
    </row>
    <row r="57" spans="1:78" s="421" customFormat="1" ht="17.25">
      <c r="A57" s="436" t="s">
        <v>287</v>
      </c>
      <c r="B57" s="652"/>
      <c r="C57" s="444" t="s">
        <v>288</v>
      </c>
      <c r="D57" s="444"/>
      <c r="E57" s="444"/>
      <c r="F57" s="444"/>
      <c r="G57" s="426"/>
      <c r="H57" s="427"/>
      <c r="I57" s="427"/>
      <c r="J57" s="427"/>
      <c r="K57" s="427"/>
      <c r="L57" s="427"/>
      <c r="M57" s="427"/>
      <c r="N57" s="427"/>
      <c r="O57" s="451"/>
      <c r="P57" s="451"/>
      <c r="Q57" s="451"/>
      <c r="R57" s="451"/>
      <c r="S57" s="451"/>
      <c r="T57" s="451"/>
      <c r="U57" s="451"/>
      <c r="V57" s="451"/>
      <c r="W57" s="451"/>
      <c r="X57" s="427"/>
      <c r="Y57" s="427"/>
      <c r="Z57" s="427"/>
      <c r="AA57" s="427"/>
      <c r="AB57" s="427"/>
      <c r="AC57" s="427"/>
      <c r="AD57" s="427"/>
      <c r="AE57" s="427"/>
      <c r="AF57" s="427"/>
      <c r="AG57" s="427"/>
      <c r="AH57" s="451"/>
      <c r="AI57" s="451"/>
      <c r="AJ57" s="451"/>
      <c r="AK57" s="451"/>
      <c r="AL57" s="451"/>
      <c r="AM57" s="451"/>
      <c r="AN57" s="451"/>
      <c r="AO57" s="451"/>
      <c r="AP57" s="451"/>
      <c r="AQ57" s="460"/>
      <c r="AR57" s="461"/>
      <c r="AS57" s="462"/>
      <c r="AT57" s="462"/>
      <c r="AU57" s="462"/>
      <c r="AV57" s="462"/>
      <c r="AW57" s="462"/>
      <c r="AX57" s="462"/>
      <c r="AY57" s="462"/>
      <c r="AZ57" s="464"/>
      <c r="BA57" s="464"/>
      <c r="BB57" s="464"/>
      <c r="BC57" s="464"/>
      <c r="BD57" s="464"/>
      <c r="BE57" s="464"/>
      <c r="BF57" s="464"/>
      <c r="BG57" s="464"/>
      <c r="BH57" s="464"/>
      <c r="BI57" s="464"/>
      <c r="BJ57" s="464"/>
      <c r="BK57" s="464"/>
      <c r="BL57" s="464"/>
      <c r="BM57" s="464"/>
      <c r="BN57" s="464"/>
      <c r="BO57" s="464"/>
      <c r="BP57" s="464"/>
      <c r="BQ57" s="464"/>
      <c r="BR57" s="468"/>
      <c r="BS57" s="469"/>
      <c r="BT57" s="469"/>
      <c r="BU57" s="469"/>
      <c r="BV57" s="469"/>
      <c r="BW57" s="469"/>
      <c r="BX57" s="469"/>
      <c r="BY57" s="474"/>
      <c r="BZ57" s="475"/>
    </row>
    <row r="58" spans="1:78" s="421" customFormat="1" ht="18">
      <c r="A58" s="441">
        <v>3.2</v>
      </c>
      <c r="B58" s="442" t="s">
        <v>289</v>
      </c>
      <c r="C58" s="443"/>
      <c r="D58" s="443"/>
      <c r="E58" s="443"/>
      <c r="F58" s="443"/>
      <c r="G58" s="431"/>
      <c r="H58" s="432"/>
      <c r="I58" s="427"/>
      <c r="J58" s="427"/>
      <c r="K58" s="427"/>
      <c r="L58" s="427"/>
      <c r="M58" s="427"/>
      <c r="N58" s="427"/>
      <c r="O58" s="451"/>
      <c r="P58" s="451"/>
      <c r="Q58" s="451"/>
      <c r="R58" s="451"/>
      <c r="S58" s="451"/>
      <c r="T58" s="451"/>
      <c r="U58" s="451"/>
      <c r="V58" s="451"/>
      <c r="W58" s="451"/>
      <c r="X58" s="427"/>
      <c r="Y58" s="427"/>
      <c r="Z58" s="427"/>
      <c r="AA58" s="427"/>
      <c r="AB58" s="427"/>
      <c r="AC58" s="427"/>
      <c r="AD58" s="427"/>
      <c r="AE58" s="427"/>
      <c r="AF58" s="427"/>
      <c r="AG58" s="427"/>
      <c r="AH58" s="451"/>
      <c r="AI58" s="451"/>
      <c r="AJ58" s="451"/>
      <c r="AK58" s="451"/>
      <c r="AL58" s="451"/>
      <c r="AM58" s="451"/>
      <c r="AN58" s="451"/>
      <c r="AO58" s="451"/>
      <c r="AP58" s="451"/>
      <c r="AQ58" s="460"/>
      <c r="AR58" s="461"/>
      <c r="AS58" s="462"/>
      <c r="AT58" s="462"/>
      <c r="AU58" s="462"/>
      <c r="AV58" s="462"/>
      <c r="AW58" s="462"/>
      <c r="AX58" s="462"/>
      <c r="AY58" s="462"/>
      <c r="AZ58" s="464"/>
      <c r="BA58" s="464"/>
      <c r="BB58" s="464"/>
      <c r="BC58" s="464"/>
      <c r="BD58" s="464"/>
      <c r="BE58" s="464"/>
      <c r="BF58" s="464"/>
      <c r="BG58" s="464"/>
      <c r="BH58" s="464"/>
      <c r="BI58" s="464"/>
      <c r="BJ58" s="464"/>
      <c r="BK58" s="464"/>
      <c r="BL58" s="464"/>
      <c r="BM58" s="464"/>
      <c r="BN58" s="464"/>
      <c r="BO58" s="464"/>
      <c r="BP58" s="464"/>
      <c r="BQ58" s="464"/>
      <c r="BR58" s="468"/>
      <c r="BS58" s="469"/>
      <c r="BT58" s="469"/>
      <c r="BU58" s="469"/>
      <c r="BV58" s="469"/>
      <c r="BW58" s="469"/>
      <c r="BX58" s="469"/>
      <c r="BY58" s="474"/>
      <c r="BZ58" s="475"/>
    </row>
    <row r="59" spans="1:78" s="421" customFormat="1" ht="17.25">
      <c r="A59" s="436" t="s">
        <v>290</v>
      </c>
      <c r="B59" s="651" t="s">
        <v>289</v>
      </c>
      <c r="C59" s="437" t="s">
        <v>278</v>
      </c>
      <c r="D59" s="437"/>
      <c r="E59" s="437"/>
      <c r="F59" s="437"/>
      <c r="G59" s="426"/>
      <c r="H59" s="427"/>
      <c r="I59" s="427"/>
      <c r="J59" s="427"/>
      <c r="K59" s="427"/>
      <c r="L59" s="427"/>
      <c r="M59" s="427"/>
      <c r="N59" s="427"/>
      <c r="O59" s="451"/>
      <c r="P59" s="451"/>
      <c r="Q59" s="451"/>
      <c r="R59" s="451"/>
      <c r="S59" s="451"/>
      <c r="T59" s="451"/>
      <c r="U59" s="451"/>
      <c r="V59" s="451"/>
      <c r="W59" s="451"/>
      <c r="X59" s="427"/>
      <c r="Y59" s="453"/>
      <c r="Z59" s="453"/>
      <c r="AA59" s="453"/>
      <c r="AB59" s="453"/>
      <c r="AC59" s="453"/>
      <c r="AD59" s="453"/>
      <c r="AE59" s="453"/>
      <c r="AF59" s="453"/>
      <c r="AG59" s="453"/>
      <c r="AH59" s="453"/>
      <c r="AI59" s="453"/>
      <c r="AJ59" s="453"/>
      <c r="AK59" s="451"/>
      <c r="AL59" s="451"/>
      <c r="AM59" s="451"/>
      <c r="AN59" s="451"/>
      <c r="AO59" s="451"/>
      <c r="AP59" s="451"/>
      <c r="AQ59" s="460"/>
      <c r="AR59" s="461"/>
      <c r="AS59" s="462"/>
      <c r="AT59" s="462"/>
      <c r="AU59" s="462"/>
      <c r="AV59" s="462"/>
      <c r="AW59" s="462"/>
      <c r="AX59" s="462"/>
      <c r="AY59" s="462"/>
      <c r="AZ59" s="464"/>
      <c r="BA59" s="464"/>
      <c r="BB59" s="464"/>
      <c r="BC59" s="464"/>
      <c r="BD59" s="464"/>
      <c r="BE59" s="464"/>
      <c r="BF59" s="464"/>
      <c r="BG59" s="464"/>
      <c r="BH59" s="464"/>
      <c r="BI59" s="464"/>
      <c r="BJ59" s="464"/>
      <c r="BK59" s="464"/>
      <c r="BL59" s="464"/>
      <c r="BM59" s="464"/>
      <c r="BN59" s="464"/>
      <c r="BO59" s="464"/>
      <c r="BP59" s="464"/>
      <c r="BQ59" s="464"/>
      <c r="BR59" s="468"/>
      <c r="BS59" s="469"/>
      <c r="BT59" s="469"/>
      <c r="BU59" s="469"/>
      <c r="BV59" s="469"/>
      <c r="BW59" s="469"/>
      <c r="BX59" s="469"/>
      <c r="BY59" s="474"/>
      <c r="BZ59" s="475"/>
    </row>
    <row r="60" spans="1:78" s="421" customFormat="1" ht="17.25">
      <c r="A60" s="436" t="s">
        <v>291</v>
      </c>
      <c r="B60" s="653"/>
      <c r="C60" s="437" t="s">
        <v>292</v>
      </c>
      <c r="D60" s="437"/>
      <c r="E60" s="437"/>
      <c r="F60" s="437"/>
      <c r="G60" s="426"/>
      <c r="H60" s="427"/>
      <c r="I60" s="427"/>
      <c r="J60" s="427"/>
      <c r="K60" s="427"/>
      <c r="L60" s="427"/>
      <c r="M60" s="427"/>
      <c r="N60" s="427"/>
      <c r="O60" s="451"/>
      <c r="P60" s="451"/>
      <c r="Q60" s="451"/>
      <c r="R60" s="451"/>
      <c r="S60" s="451"/>
      <c r="T60" s="451"/>
      <c r="U60" s="451"/>
      <c r="V60" s="451"/>
      <c r="W60" s="451"/>
      <c r="X60" s="427"/>
      <c r="Y60" s="427"/>
      <c r="Z60" s="427"/>
      <c r="AA60" s="427"/>
      <c r="AB60" s="427"/>
      <c r="AC60" s="427"/>
      <c r="AD60" s="427"/>
      <c r="AE60" s="427"/>
      <c r="AF60" s="427"/>
      <c r="AG60" s="427"/>
      <c r="AH60" s="451"/>
      <c r="AI60" s="451"/>
      <c r="AJ60" s="451"/>
      <c r="AK60" s="451"/>
      <c r="AL60" s="451"/>
      <c r="AM60" s="451"/>
      <c r="AN60" s="451"/>
      <c r="AO60" s="451"/>
      <c r="AP60" s="451"/>
      <c r="AQ60" s="460"/>
      <c r="AR60" s="461"/>
      <c r="AS60" s="462"/>
      <c r="AT60" s="462"/>
      <c r="AU60" s="462"/>
      <c r="AV60" s="462"/>
      <c r="AW60" s="462"/>
      <c r="AX60" s="462"/>
      <c r="AY60" s="462"/>
      <c r="AZ60" s="464"/>
      <c r="BA60" s="464"/>
      <c r="BB60" s="464"/>
      <c r="BC60" s="464"/>
      <c r="BD60" s="464"/>
      <c r="BE60" s="464"/>
      <c r="BF60" s="464"/>
      <c r="BG60" s="464"/>
      <c r="BH60" s="464"/>
      <c r="BI60" s="464"/>
      <c r="BJ60" s="465"/>
      <c r="BK60" s="464"/>
      <c r="BL60" s="464"/>
      <c r="BM60" s="464"/>
      <c r="BN60" s="464"/>
      <c r="BO60" s="464"/>
      <c r="BP60" s="464"/>
      <c r="BQ60" s="464"/>
      <c r="BR60" s="468"/>
      <c r="BS60" s="469"/>
      <c r="BT60" s="469"/>
      <c r="BU60" s="469"/>
      <c r="BV60" s="469"/>
      <c r="BW60" s="469"/>
      <c r="BX60" s="469"/>
      <c r="BY60" s="474"/>
      <c r="BZ60" s="475"/>
    </row>
    <row r="61" spans="1:78" s="421" customFormat="1" ht="17.25">
      <c r="A61" s="436" t="s">
        <v>293</v>
      </c>
      <c r="B61" s="653"/>
      <c r="C61" s="437" t="s">
        <v>294</v>
      </c>
      <c r="D61" s="437"/>
      <c r="E61" s="437"/>
      <c r="F61" s="437"/>
      <c r="G61" s="426"/>
      <c r="H61" s="427"/>
      <c r="I61" s="427"/>
      <c r="J61" s="427"/>
      <c r="K61" s="427"/>
      <c r="L61" s="427"/>
      <c r="M61" s="427"/>
      <c r="N61" s="427"/>
      <c r="O61" s="451"/>
      <c r="P61" s="451"/>
      <c r="Q61" s="451"/>
      <c r="R61" s="451"/>
      <c r="S61" s="451"/>
      <c r="T61" s="451"/>
      <c r="U61" s="451"/>
      <c r="V61" s="451"/>
      <c r="W61" s="451"/>
      <c r="X61" s="427"/>
      <c r="Y61" s="427"/>
      <c r="Z61" s="427"/>
      <c r="AA61" s="427"/>
      <c r="AB61" s="427"/>
      <c r="AC61" s="427"/>
      <c r="AD61" s="427"/>
      <c r="AE61" s="427"/>
      <c r="AF61" s="427"/>
      <c r="AG61" s="427"/>
      <c r="AH61" s="451"/>
      <c r="AI61" s="451"/>
      <c r="AJ61" s="451"/>
      <c r="AK61" s="451"/>
      <c r="AL61" s="451"/>
      <c r="AM61" s="451"/>
      <c r="AN61" s="451"/>
      <c r="AO61" s="451"/>
      <c r="AP61" s="451"/>
      <c r="AQ61" s="460"/>
      <c r="AR61" s="461"/>
      <c r="AS61" s="462"/>
      <c r="AT61" s="462"/>
      <c r="AU61" s="462"/>
      <c r="AV61" s="462"/>
      <c r="AW61" s="462"/>
      <c r="AX61" s="462"/>
      <c r="AY61" s="462"/>
      <c r="AZ61" s="464"/>
      <c r="BA61" s="464"/>
      <c r="BB61" s="464"/>
      <c r="BC61" s="464"/>
      <c r="BD61" s="464"/>
      <c r="BE61" s="464"/>
      <c r="BF61" s="464"/>
      <c r="BG61" s="464"/>
      <c r="BH61" s="464"/>
      <c r="BI61" s="464"/>
      <c r="BJ61" s="464"/>
      <c r="BK61" s="464"/>
      <c r="BL61" s="464"/>
      <c r="BM61" s="466"/>
      <c r="BN61" s="464"/>
      <c r="BO61" s="464"/>
      <c r="BP61" s="464"/>
      <c r="BQ61" s="464"/>
      <c r="BR61" s="468"/>
      <c r="BS61" s="469"/>
      <c r="BT61" s="469"/>
      <c r="BU61" s="469"/>
      <c r="BV61" s="469"/>
      <c r="BW61" s="469"/>
      <c r="BX61" s="469"/>
      <c r="BY61" s="474"/>
      <c r="BZ61" s="475"/>
    </row>
    <row r="62" spans="1:78" s="421" customFormat="1" ht="17.25">
      <c r="A62" s="436" t="s">
        <v>295</v>
      </c>
      <c r="B62" s="653"/>
      <c r="C62" s="437" t="s">
        <v>296</v>
      </c>
      <c r="D62" s="437"/>
      <c r="E62" s="437"/>
      <c r="F62" s="437"/>
      <c r="G62" s="426"/>
      <c r="H62" s="427"/>
      <c r="I62" s="427"/>
      <c r="J62" s="427"/>
      <c r="K62" s="427"/>
      <c r="L62" s="427"/>
      <c r="M62" s="427"/>
      <c r="N62" s="427"/>
      <c r="O62" s="451"/>
      <c r="P62" s="451"/>
      <c r="Q62" s="451"/>
      <c r="R62" s="451"/>
      <c r="S62" s="451"/>
      <c r="T62" s="451"/>
      <c r="U62" s="451"/>
      <c r="V62" s="451"/>
      <c r="W62" s="451"/>
      <c r="X62" s="427"/>
      <c r="Y62" s="427"/>
      <c r="Z62" s="427"/>
      <c r="AA62" s="427"/>
      <c r="AB62" s="427"/>
      <c r="AC62" s="427"/>
      <c r="AD62" s="427"/>
      <c r="AE62" s="427"/>
      <c r="AF62" s="427"/>
      <c r="AG62" s="427"/>
      <c r="AH62" s="451"/>
      <c r="AI62" s="451"/>
      <c r="AJ62" s="451"/>
      <c r="AK62" s="451"/>
      <c r="AL62" s="451"/>
      <c r="AM62" s="451"/>
      <c r="AN62" s="451"/>
      <c r="AO62" s="451"/>
      <c r="AP62" s="451"/>
      <c r="AQ62" s="460"/>
      <c r="AR62" s="461"/>
      <c r="AS62" s="462"/>
      <c r="AT62" s="462"/>
      <c r="AU62" s="462"/>
      <c r="AV62" s="462"/>
      <c r="AW62" s="462"/>
      <c r="AX62" s="462"/>
      <c r="AY62" s="462"/>
      <c r="AZ62" s="464"/>
      <c r="BA62" s="464"/>
      <c r="BB62" s="464"/>
      <c r="BC62" s="464"/>
      <c r="BD62" s="464"/>
      <c r="BE62" s="464"/>
      <c r="BF62" s="464"/>
      <c r="BG62" s="464"/>
      <c r="BH62" s="464"/>
      <c r="BI62" s="464"/>
      <c r="BJ62" s="465"/>
      <c r="BK62" s="464"/>
      <c r="BL62" s="464"/>
      <c r="BM62" s="464"/>
      <c r="BN62" s="464"/>
      <c r="BO62" s="464"/>
      <c r="BP62" s="464"/>
      <c r="BQ62" s="464"/>
      <c r="BR62" s="468"/>
      <c r="BS62" s="469"/>
      <c r="BT62" s="469"/>
      <c r="BU62" s="469"/>
      <c r="BV62" s="469"/>
      <c r="BW62" s="469"/>
      <c r="BX62" s="469"/>
      <c r="BY62" s="474"/>
      <c r="BZ62" s="475"/>
    </row>
    <row r="63" spans="1:78" s="421" customFormat="1" ht="17.25">
      <c r="A63" s="436" t="s">
        <v>297</v>
      </c>
      <c r="B63" s="653"/>
      <c r="C63" s="437" t="s">
        <v>298</v>
      </c>
      <c r="D63" s="437"/>
      <c r="E63" s="437"/>
      <c r="F63" s="437"/>
      <c r="G63" s="426"/>
      <c r="H63" s="427"/>
      <c r="I63" s="427"/>
      <c r="J63" s="427"/>
      <c r="K63" s="427"/>
      <c r="L63" s="427"/>
      <c r="M63" s="427"/>
      <c r="N63" s="427"/>
      <c r="O63" s="451"/>
      <c r="P63" s="451"/>
      <c r="Q63" s="451"/>
      <c r="R63" s="451"/>
      <c r="S63" s="451"/>
      <c r="T63" s="451"/>
      <c r="U63" s="451"/>
      <c r="V63" s="451"/>
      <c r="W63" s="451"/>
      <c r="X63" s="427"/>
      <c r="Y63" s="427"/>
      <c r="Z63" s="427"/>
      <c r="AA63" s="427"/>
      <c r="AB63" s="427"/>
      <c r="AC63" s="427"/>
      <c r="AD63" s="427"/>
      <c r="AE63" s="427"/>
      <c r="AF63" s="427"/>
      <c r="AG63" s="427"/>
      <c r="AH63" s="451"/>
      <c r="AI63" s="451"/>
      <c r="AJ63" s="451"/>
      <c r="AK63" s="451"/>
      <c r="AL63" s="451"/>
      <c r="AM63" s="451"/>
      <c r="AN63" s="451"/>
      <c r="AO63" s="451"/>
      <c r="AP63" s="451"/>
      <c r="AQ63" s="460"/>
      <c r="AR63" s="461"/>
      <c r="AS63" s="462"/>
      <c r="AT63" s="462"/>
      <c r="AU63" s="462"/>
      <c r="AV63" s="462"/>
      <c r="AW63" s="462"/>
      <c r="AX63" s="462"/>
      <c r="AY63" s="462"/>
      <c r="AZ63" s="464"/>
      <c r="BA63" s="464"/>
      <c r="BB63" s="464"/>
      <c r="BC63" s="464"/>
      <c r="BD63" s="464"/>
      <c r="BE63" s="464"/>
      <c r="BF63" s="464"/>
      <c r="BG63" s="464"/>
      <c r="BH63" s="464"/>
      <c r="BI63" s="464"/>
      <c r="BJ63" s="464"/>
      <c r="BK63" s="464"/>
      <c r="BL63" s="464"/>
      <c r="BM63" s="466"/>
      <c r="BN63" s="464"/>
      <c r="BO63" s="464"/>
      <c r="BP63" s="464"/>
      <c r="BQ63" s="464"/>
      <c r="BR63" s="468"/>
      <c r="BS63" s="469"/>
      <c r="BT63" s="469"/>
      <c r="BU63" s="469"/>
      <c r="BV63" s="469"/>
      <c r="BW63" s="469"/>
      <c r="BX63" s="469"/>
      <c r="BY63" s="474"/>
      <c r="BZ63" s="475"/>
    </row>
    <row r="64" spans="1:78" s="421" customFormat="1" ht="17.25">
      <c r="A64" s="436" t="s">
        <v>299</v>
      </c>
      <c r="B64" s="653"/>
      <c r="C64" s="444" t="s">
        <v>300</v>
      </c>
      <c r="D64" s="444"/>
      <c r="E64" s="444"/>
      <c r="F64" s="444"/>
      <c r="G64" s="426"/>
      <c r="H64" s="427"/>
      <c r="I64" s="427"/>
      <c r="J64" s="427"/>
      <c r="K64" s="427"/>
      <c r="L64" s="427"/>
      <c r="M64" s="427"/>
      <c r="N64" s="427"/>
      <c r="O64" s="451"/>
      <c r="P64" s="451"/>
      <c r="Q64" s="451"/>
      <c r="R64" s="451"/>
      <c r="S64" s="451"/>
      <c r="T64" s="451"/>
      <c r="U64" s="451"/>
      <c r="V64" s="451"/>
      <c r="W64" s="451"/>
      <c r="X64" s="427"/>
      <c r="Y64" s="427"/>
      <c r="Z64" s="427"/>
      <c r="AA64" s="427"/>
      <c r="AB64" s="427"/>
      <c r="AC64" s="427"/>
      <c r="AD64" s="427"/>
      <c r="AE64" s="427"/>
      <c r="AF64" s="427"/>
      <c r="AG64" s="427"/>
      <c r="AH64" s="451"/>
      <c r="AI64" s="451"/>
      <c r="AJ64" s="451"/>
      <c r="AK64" s="451"/>
      <c r="AL64" s="451"/>
      <c r="AM64" s="451"/>
      <c r="AN64" s="451"/>
      <c r="AO64" s="451"/>
      <c r="AP64" s="451"/>
      <c r="AQ64" s="460"/>
      <c r="AR64" s="461"/>
      <c r="AS64" s="462"/>
      <c r="AT64" s="462"/>
      <c r="AU64" s="462"/>
      <c r="AV64" s="462"/>
      <c r="AW64" s="462"/>
      <c r="AX64" s="462"/>
      <c r="AY64" s="462"/>
      <c r="AZ64" s="464"/>
      <c r="BA64" s="464"/>
      <c r="BB64" s="464"/>
      <c r="BC64" s="464"/>
      <c r="BD64" s="464"/>
      <c r="BE64" s="464"/>
      <c r="BF64" s="464"/>
      <c r="BG64" s="464"/>
      <c r="BH64" s="464"/>
      <c r="BI64" s="464"/>
      <c r="BJ64" s="464"/>
      <c r="BK64" s="464"/>
      <c r="BL64" s="464"/>
      <c r="BM64" s="466"/>
      <c r="BN64" s="464"/>
      <c r="BO64" s="464"/>
      <c r="BP64" s="464"/>
      <c r="BQ64" s="464"/>
      <c r="BR64" s="468"/>
      <c r="BS64" s="469"/>
      <c r="BT64" s="469"/>
      <c r="BU64" s="469"/>
      <c r="BV64" s="469"/>
      <c r="BW64" s="469"/>
      <c r="BX64" s="469"/>
      <c r="BY64" s="474"/>
      <c r="BZ64" s="475"/>
    </row>
    <row r="65" spans="1:78" s="421" customFormat="1" ht="17.25">
      <c r="A65" s="436" t="s">
        <v>301</v>
      </c>
      <c r="B65" s="653"/>
      <c r="C65" s="477" t="s">
        <v>302</v>
      </c>
      <c r="D65" s="477"/>
      <c r="E65" s="477"/>
      <c r="F65" s="477"/>
      <c r="G65" s="426"/>
      <c r="H65" s="427"/>
      <c r="I65" s="427"/>
      <c r="J65" s="427"/>
      <c r="K65" s="427"/>
      <c r="L65" s="427"/>
      <c r="M65" s="427"/>
      <c r="N65" s="427"/>
      <c r="O65" s="451"/>
      <c r="P65" s="451"/>
      <c r="Q65" s="451"/>
      <c r="R65" s="451"/>
      <c r="S65" s="451"/>
      <c r="T65" s="451"/>
      <c r="U65" s="451"/>
      <c r="V65" s="451"/>
      <c r="W65" s="451"/>
      <c r="X65" s="427"/>
      <c r="Y65" s="427"/>
      <c r="Z65" s="427"/>
      <c r="AA65" s="427"/>
      <c r="AB65" s="427"/>
      <c r="AC65" s="427"/>
      <c r="AD65" s="427"/>
      <c r="AE65" s="427"/>
      <c r="AF65" s="427"/>
      <c r="AG65" s="427"/>
      <c r="AH65" s="451"/>
      <c r="AI65" s="451"/>
      <c r="AJ65" s="451"/>
      <c r="AK65" s="451"/>
      <c r="AL65" s="451"/>
      <c r="AM65" s="451"/>
      <c r="AN65" s="451"/>
      <c r="AO65" s="451"/>
      <c r="AP65" s="451"/>
      <c r="AQ65" s="460"/>
      <c r="AR65" s="461"/>
      <c r="AS65" s="462"/>
      <c r="AT65" s="462"/>
      <c r="AU65" s="462"/>
      <c r="AV65" s="462"/>
      <c r="AW65" s="462"/>
      <c r="AX65" s="462"/>
      <c r="AY65" s="462"/>
      <c r="AZ65" s="464"/>
      <c r="BA65" s="464"/>
      <c r="BB65" s="464"/>
      <c r="BC65" s="464"/>
      <c r="BD65" s="464"/>
      <c r="BE65" s="464"/>
      <c r="BF65" s="464"/>
      <c r="BG65" s="464"/>
      <c r="BH65" s="464"/>
      <c r="BI65" s="464"/>
      <c r="BJ65" s="464"/>
      <c r="BK65" s="464"/>
      <c r="BL65" s="464"/>
      <c r="BM65" s="466"/>
      <c r="BN65" s="464"/>
      <c r="BO65" s="464"/>
      <c r="BP65" s="464"/>
      <c r="BQ65" s="464"/>
      <c r="BR65" s="468"/>
      <c r="BS65" s="469"/>
      <c r="BT65" s="469"/>
      <c r="BU65" s="469"/>
      <c r="BV65" s="469"/>
      <c r="BW65" s="469"/>
      <c r="BX65" s="469"/>
      <c r="BY65" s="474"/>
      <c r="BZ65" s="475"/>
    </row>
    <row r="66" spans="1:78" s="421" customFormat="1" ht="17.25">
      <c r="A66" s="436" t="s">
        <v>303</v>
      </c>
      <c r="B66" s="653"/>
      <c r="C66" s="477" t="s">
        <v>304</v>
      </c>
      <c r="D66" s="477"/>
      <c r="E66" s="477"/>
      <c r="F66" s="477"/>
      <c r="G66" s="426"/>
      <c r="H66" s="427"/>
      <c r="I66" s="427"/>
      <c r="J66" s="427"/>
      <c r="K66" s="427"/>
      <c r="L66" s="427"/>
      <c r="M66" s="427"/>
      <c r="N66" s="427"/>
      <c r="O66" s="451"/>
      <c r="P66" s="451"/>
      <c r="Q66" s="451"/>
      <c r="R66" s="451"/>
      <c r="S66" s="451"/>
      <c r="T66" s="451"/>
      <c r="U66" s="451"/>
      <c r="V66" s="451"/>
      <c r="W66" s="451"/>
      <c r="X66" s="427"/>
      <c r="Y66" s="427"/>
      <c r="Z66" s="427"/>
      <c r="AA66" s="427"/>
      <c r="AB66" s="427"/>
      <c r="AC66" s="427"/>
      <c r="AD66" s="427"/>
      <c r="AE66" s="427"/>
      <c r="AF66" s="427"/>
      <c r="AG66" s="427"/>
      <c r="AH66" s="451"/>
      <c r="AI66" s="451"/>
      <c r="AJ66" s="451"/>
      <c r="AK66" s="451"/>
      <c r="AL66" s="451"/>
      <c r="AM66" s="451"/>
      <c r="AN66" s="451"/>
      <c r="AO66" s="451"/>
      <c r="AP66" s="451"/>
      <c r="AQ66" s="460"/>
      <c r="AR66" s="461"/>
      <c r="AS66" s="462"/>
      <c r="AT66" s="462"/>
      <c r="AU66" s="462"/>
      <c r="AV66" s="462"/>
      <c r="AW66" s="462"/>
      <c r="AX66" s="462"/>
      <c r="AY66" s="462"/>
      <c r="AZ66" s="464"/>
      <c r="BA66" s="464"/>
      <c r="BB66" s="464"/>
      <c r="BC66" s="464"/>
      <c r="BD66" s="464"/>
      <c r="BE66" s="464"/>
      <c r="BF66" s="464"/>
      <c r="BG66" s="464"/>
      <c r="BH66" s="464"/>
      <c r="BI66" s="464"/>
      <c r="BJ66" s="464"/>
      <c r="BK66" s="464"/>
      <c r="BL66" s="464"/>
      <c r="BM66" s="466"/>
      <c r="BN66" s="464"/>
      <c r="BO66" s="464"/>
      <c r="BP66" s="464"/>
      <c r="BQ66" s="464"/>
      <c r="BR66" s="468"/>
      <c r="BS66" s="469"/>
      <c r="BT66" s="469"/>
      <c r="BU66" s="469"/>
      <c r="BV66" s="469"/>
      <c r="BW66" s="469"/>
      <c r="BX66" s="469"/>
      <c r="BY66" s="474"/>
      <c r="BZ66" s="475"/>
    </row>
    <row r="67" spans="1:78" s="421" customFormat="1" ht="17.25">
      <c r="A67" s="436" t="s">
        <v>305</v>
      </c>
      <c r="B67" s="653"/>
      <c r="C67" s="444" t="s">
        <v>306</v>
      </c>
      <c r="D67" s="444"/>
      <c r="E67" s="444"/>
      <c r="F67" s="444"/>
      <c r="G67" s="426"/>
      <c r="H67" s="427"/>
      <c r="I67" s="427"/>
      <c r="J67" s="427"/>
      <c r="K67" s="427"/>
      <c r="L67" s="427"/>
      <c r="M67" s="427"/>
      <c r="N67" s="427"/>
      <c r="O67" s="451"/>
      <c r="P67" s="451"/>
      <c r="Q67" s="451"/>
      <c r="R67" s="451"/>
      <c r="S67" s="451"/>
      <c r="T67" s="451"/>
      <c r="U67" s="451"/>
      <c r="V67" s="451"/>
      <c r="W67" s="451"/>
      <c r="X67" s="427"/>
      <c r="Y67" s="427"/>
      <c r="Z67" s="427"/>
      <c r="AA67" s="427"/>
      <c r="AB67" s="427"/>
      <c r="AC67" s="427"/>
      <c r="AD67" s="427"/>
      <c r="AE67" s="427"/>
      <c r="AF67" s="427"/>
      <c r="AG67" s="427"/>
      <c r="AH67" s="451"/>
      <c r="AI67" s="451"/>
      <c r="AJ67" s="451"/>
      <c r="AK67" s="451"/>
      <c r="AL67" s="451"/>
      <c r="AM67" s="451"/>
      <c r="AN67" s="451"/>
      <c r="AO67" s="451"/>
      <c r="AP67" s="451"/>
      <c r="AQ67" s="460"/>
      <c r="AR67" s="461"/>
      <c r="AS67" s="462"/>
      <c r="AT67" s="462"/>
      <c r="AU67" s="462"/>
      <c r="AV67" s="462"/>
      <c r="AW67" s="462"/>
      <c r="AX67" s="462"/>
      <c r="AY67" s="462"/>
      <c r="AZ67" s="464"/>
      <c r="BA67" s="464"/>
      <c r="BB67" s="464"/>
      <c r="BC67" s="464"/>
      <c r="BD67" s="464"/>
      <c r="BE67" s="464"/>
      <c r="BF67" s="464"/>
      <c r="BG67" s="464"/>
      <c r="BH67" s="464"/>
      <c r="BI67" s="464"/>
      <c r="BJ67" s="464"/>
      <c r="BK67" s="464"/>
      <c r="BL67" s="464"/>
      <c r="BM67" s="464"/>
      <c r="BN67" s="464"/>
      <c r="BO67" s="464"/>
      <c r="BP67" s="464"/>
      <c r="BQ67" s="464"/>
      <c r="BR67" s="468"/>
      <c r="BS67" s="469"/>
      <c r="BT67" s="469"/>
      <c r="BU67" s="469"/>
      <c r="BV67" s="469"/>
      <c r="BW67" s="453"/>
      <c r="BX67" s="453"/>
      <c r="BY67" s="474"/>
      <c r="BZ67" s="475"/>
    </row>
    <row r="68" spans="1:78" s="421" customFormat="1" ht="17.25">
      <c r="A68" s="436" t="s">
        <v>307</v>
      </c>
      <c r="B68" s="652"/>
      <c r="C68" s="444" t="s">
        <v>308</v>
      </c>
      <c r="D68" s="444"/>
      <c r="E68" s="444"/>
      <c r="F68" s="444"/>
      <c r="G68" s="426"/>
      <c r="H68" s="427"/>
      <c r="I68" s="427"/>
      <c r="J68" s="427"/>
      <c r="K68" s="427"/>
      <c r="L68" s="427"/>
      <c r="M68" s="427"/>
      <c r="N68" s="427"/>
      <c r="O68" s="451"/>
      <c r="P68" s="451"/>
      <c r="Q68" s="451"/>
      <c r="R68" s="451"/>
      <c r="S68" s="451"/>
      <c r="T68" s="451"/>
      <c r="U68" s="451"/>
      <c r="V68" s="451"/>
      <c r="W68" s="451"/>
      <c r="X68" s="427"/>
      <c r="Y68" s="427"/>
      <c r="Z68" s="427"/>
      <c r="AA68" s="427"/>
      <c r="AB68" s="427"/>
      <c r="AC68" s="427"/>
      <c r="AD68" s="427"/>
      <c r="AE68" s="427"/>
      <c r="AF68" s="427"/>
      <c r="AG68" s="427"/>
      <c r="AH68" s="451"/>
      <c r="AI68" s="451"/>
      <c r="AJ68" s="451"/>
      <c r="AK68" s="451"/>
      <c r="AL68" s="451"/>
      <c r="AM68" s="451"/>
      <c r="AN68" s="451"/>
      <c r="AO68" s="451"/>
      <c r="AP68" s="451"/>
      <c r="AQ68" s="460"/>
      <c r="AR68" s="461"/>
      <c r="AS68" s="462"/>
      <c r="AT68" s="462"/>
      <c r="AU68" s="462"/>
      <c r="AV68" s="462"/>
      <c r="AW68" s="462"/>
      <c r="AX68" s="462"/>
      <c r="AY68" s="462"/>
      <c r="AZ68" s="464"/>
      <c r="BA68" s="464"/>
      <c r="BB68" s="464"/>
      <c r="BC68" s="464"/>
      <c r="BD68" s="464"/>
      <c r="BE68" s="464"/>
      <c r="BF68" s="464"/>
      <c r="BG68" s="464"/>
      <c r="BH68" s="464"/>
      <c r="BI68" s="464"/>
      <c r="BJ68" s="464"/>
      <c r="BK68" s="464"/>
      <c r="BL68" s="464"/>
      <c r="BM68" s="464"/>
      <c r="BN68" s="464"/>
      <c r="BO68" s="464"/>
      <c r="BP68" s="464"/>
      <c r="BQ68" s="464"/>
      <c r="BR68" s="468"/>
      <c r="BS68" s="469"/>
      <c r="BT68" s="469"/>
      <c r="BU68" s="469"/>
      <c r="BV68" s="469"/>
      <c r="BW68" s="453"/>
      <c r="BX68" s="453"/>
      <c r="BY68" s="474"/>
      <c r="BZ68" s="475"/>
    </row>
    <row r="69" spans="1:78" s="421" customFormat="1" ht="18">
      <c r="A69" s="441">
        <v>4</v>
      </c>
      <c r="B69" s="442" t="s">
        <v>309</v>
      </c>
      <c r="C69" s="443"/>
      <c r="D69" s="443"/>
      <c r="E69" s="443"/>
      <c r="F69" s="443"/>
      <c r="G69" s="431"/>
      <c r="H69" s="432"/>
      <c r="I69" s="427"/>
      <c r="J69" s="427"/>
      <c r="K69" s="427"/>
      <c r="L69" s="427"/>
      <c r="M69" s="427"/>
      <c r="N69" s="427"/>
      <c r="O69" s="451"/>
      <c r="P69" s="451"/>
      <c r="Q69" s="451"/>
      <c r="R69" s="451"/>
      <c r="S69" s="451"/>
      <c r="T69" s="451"/>
      <c r="U69" s="451"/>
      <c r="V69" s="451"/>
      <c r="W69" s="451"/>
      <c r="X69" s="427"/>
      <c r="Y69" s="427"/>
      <c r="Z69" s="427"/>
      <c r="AA69" s="427"/>
      <c r="AB69" s="427"/>
      <c r="AC69" s="427"/>
      <c r="AD69" s="427"/>
      <c r="AE69" s="427"/>
      <c r="AF69" s="427"/>
      <c r="AG69" s="427"/>
      <c r="AH69" s="451"/>
      <c r="AI69" s="451"/>
      <c r="AJ69" s="451"/>
      <c r="AK69" s="451"/>
      <c r="AL69" s="451"/>
      <c r="AM69" s="451"/>
      <c r="AN69" s="451"/>
      <c r="AO69" s="451"/>
      <c r="AP69" s="451"/>
      <c r="AQ69" s="460"/>
      <c r="AR69" s="461"/>
      <c r="AS69" s="462"/>
      <c r="AT69" s="462"/>
      <c r="AU69" s="462"/>
      <c r="AV69" s="462"/>
      <c r="AW69" s="462"/>
      <c r="AX69" s="462"/>
      <c r="AY69" s="462"/>
      <c r="AZ69" s="464"/>
      <c r="BA69" s="464"/>
      <c r="BB69" s="464"/>
      <c r="BC69" s="464"/>
      <c r="BD69" s="464"/>
      <c r="BE69" s="464"/>
      <c r="BF69" s="464"/>
      <c r="BG69" s="464"/>
      <c r="BH69" s="464"/>
      <c r="BI69" s="464"/>
      <c r="BJ69" s="464"/>
      <c r="BK69" s="464"/>
      <c r="BL69" s="464"/>
      <c r="BM69" s="464"/>
      <c r="BN69" s="464"/>
      <c r="BO69" s="464"/>
      <c r="BP69" s="464"/>
      <c r="BQ69" s="464"/>
      <c r="BR69" s="468"/>
      <c r="BS69" s="469"/>
      <c r="BT69" s="469"/>
      <c r="BU69" s="469"/>
      <c r="BV69" s="469"/>
      <c r="BW69" s="469"/>
      <c r="BX69" s="469"/>
      <c r="BY69" s="474"/>
      <c r="BZ69" s="475"/>
    </row>
    <row r="70" spans="1:78" s="421" customFormat="1" ht="18">
      <c r="A70" s="441">
        <v>4.0999999999999996</v>
      </c>
      <c r="B70" s="442" t="s">
        <v>310</v>
      </c>
      <c r="C70" s="443"/>
      <c r="D70" s="443"/>
      <c r="E70" s="443"/>
      <c r="F70" s="443"/>
      <c r="G70" s="431"/>
      <c r="H70" s="432"/>
      <c r="I70" s="427"/>
      <c r="J70" s="427"/>
      <c r="K70" s="427"/>
      <c r="L70" s="427"/>
      <c r="M70" s="427"/>
      <c r="N70" s="427"/>
      <c r="O70" s="451"/>
      <c r="P70" s="451"/>
      <c r="Q70" s="451"/>
      <c r="R70" s="451"/>
      <c r="S70" s="451"/>
      <c r="T70" s="451"/>
      <c r="U70" s="451"/>
      <c r="V70" s="451"/>
      <c r="W70" s="451"/>
      <c r="X70" s="427"/>
      <c r="Y70" s="427"/>
      <c r="Z70" s="427"/>
      <c r="AA70" s="427"/>
      <c r="AB70" s="427"/>
      <c r="AC70" s="427"/>
      <c r="AD70" s="427"/>
      <c r="AE70" s="427"/>
      <c r="AF70" s="427"/>
      <c r="AG70" s="427"/>
      <c r="AH70" s="451"/>
      <c r="AI70" s="451"/>
      <c r="AJ70" s="451"/>
      <c r="AK70" s="451"/>
      <c r="AL70" s="451"/>
      <c r="AM70" s="451"/>
      <c r="AN70" s="451"/>
      <c r="AO70" s="451"/>
      <c r="AP70" s="451"/>
      <c r="AQ70" s="460"/>
      <c r="AR70" s="461"/>
      <c r="AS70" s="462"/>
      <c r="AT70" s="462"/>
      <c r="AU70" s="462"/>
      <c r="AV70" s="462"/>
      <c r="AW70" s="462"/>
      <c r="AX70" s="462"/>
      <c r="AY70" s="462"/>
      <c r="AZ70" s="464"/>
      <c r="BA70" s="464"/>
      <c r="BB70" s="464"/>
      <c r="BC70" s="464"/>
      <c r="BD70" s="464"/>
      <c r="BE70" s="464"/>
      <c r="BF70" s="464"/>
      <c r="BG70" s="464"/>
      <c r="BH70" s="464"/>
      <c r="BI70" s="464"/>
      <c r="BJ70" s="464"/>
      <c r="BK70" s="464"/>
      <c r="BL70" s="464"/>
      <c r="BM70" s="464"/>
      <c r="BN70" s="464"/>
      <c r="BO70" s="464"/>
      <c r="BP70" s="464"/>
      <c r="BQ70" s="464"/>
      <c r="BR70" s="468"/>
      <c r="BS70" s="469"/>
      <c r="BT70" s="469"/>
      <c r="BU70" s="469"/>
      <c r="BV70" s="469"/>
      <c r="BW70" s="469"/>
      <c r="BX70" s="469"/>
      <c r="BY70" s="474"/>
      <c r="BZ70" s="475"/>
    </row>
    <row r="71" spans="1:78" s="421" customFormat="1" ht="17.25">
      <c r="A71" s="436" t="s">
        <v>311</v>
      </c>
      <c r="B71" s="654" t="s">
        <v>312</v>
      </c>
      <c r="C71" s="444" t="s">
        <v>313</v>
      </c>
      <c r="D71" s="444"/>
      <c r="E71" s="444"/>
      <c r="F71" s="444"/>
      <c r="G71" s="426"/>
      <c r="H71" s="427"/>
      <c r="I71" s="427"/>
      <c r="J71" s="427"/>
      <c r="K71" s="427"/>
      <c r="L71" s="427"/>
      <c r="M71" s="427"/>
      <c r="N71" s="427"/>
      <c r="O71" s="451"/>
      <c r="P71" s="451"/>
      <c r="Q71" s="451"/>
      <c r="R71" s="451"/>
      <c r="S71" s="451"/>
      <c r="T71" s="451"/>
      <c r="U71" s="451"/>
      <c r="V71" s="451"/>
      <c r="W71" s="451"/>
      <c r="X71" s="453"/>
      <c r="Y71" s="453"/>
      <c r="Z71" s="453"/>
      <c r="AA71" s="453"/>
      <c r="AB71" s="427"/>
      <c r="AC71" s="427"/>
      <c r="AD71" s="427"/>
      <c r="AE71" s="427"/>
      <c r="AF71" s="427"/>
      <c r="AG71" s="427"/>
      <c r="AH71" s="451"/>
      <c r="AI71" s="451"/>
      <c r="AJ71" s="451"/>
      <c r="AK71" s="451"/>
      <c r="AL71" s="451"/>
      <c r="AM71" s="451"/>
      <c r="AN71" s="451"/>
      <c r="AO71" s="451"/>
      <c r="AP71" s="451"/>
      <c r="AQ71" s="460"/>
      <c r="AR71" s="461"/>
      <c r="AS71" s="462"/>
      <c r="AT71" s="462"/>
      <c r="AU71" s="462"/>
      <c r="AV71" s="462"/>
      <c r="AW71" s="462"/>
      <c r="AX71" s="462"/>
      <c r="AY71" s="462"/>
      <c r="AZ71" s="464"/>
      <c r="BA71" s="464"/>
      <c r="BB71" s="464"/>
      <c r="BC71" s="464"/>
      <c r="BD71" s="464"/>
      <c r="BE71" s="464"/>
      <c r="BF71" s="464"/>
      <c r="BG71" s="464"/>
      <c r="BH71" s="464"/>
      <c r="BI71" s="464"/>
      <c r="BJ71" s="464"/>
      <c r="BK71" s="464"/>
      <c r="BL71" s="464"/>
      <c r="BM71" s="464"/>
      <c r="BN71" s="464"/>
      <c r="BO71" s="464"/>
      <c r="BP71" s="464"/>
      <c r="BQ71" s="464"/>
      <c r="BR71" s="469"/>
      <c r="BS71" s="469"/>
      <c r="BT71" s="469"/>
      <c r="BU71" s="469"/>
      <c r="BV71" s="469"/>
      <c r="BW71" s="469"/>
      <c r="BX71" s="469"/>
      <c r="BY71" s="474"/>
      <c r="BZ71" s="475"/>
    </row>
    <row r="72" spans="1:78" s="421" customFormat="1" ht="17.25">
      <c r="A72" s="436" t="s">
        <v>314</v>
      </c>
      <c r="B72" s="654"/>
      <c r="C72" s="444" t="s">
        <v>315</v>
      </c>
      <c r="D72" s="444"/>
      <c r="E72" s="444"/>
      <c r="F72" s="444"/>
      <c r="G72" s="426"/>
      <c r="H72" s="427"/>
      <c r="I72" s="427"/>
      <c r="J72" s="427"/>
      <c r="K72" s="427"/>
      <c r="L72" s="427"/>
      <c r="M72" s="427"/>
      <c r="N72" s="427"/>
      <c r="O72" s="451"/>
      <c r="P72" s="451"/>
      <c r="Q72" s="451"/>
      <c r="R72" s="451"/>
      <c r="S72" s="451"/>
      <c r="T72" s="451"/>
      <c r="U72" s="451"/>
      <c r="V72" s="451"/>
      <c r="W72" s="451"/>
      <c r="X72" s="427"/>
      <c r="Y72" s="427"/>
      <c r="Z72" s="427"/>
      <c r="AA72" s="456"/>
      <c r="AB72" s="456"/>
      <c r="AC72" s="427"/>
      <c r="AD72" s="427"/>
      <c r="AE72" s="427"/>
      <c r="AF72" s="427"/>
      <c r="AG72" s="427"/>
      <c r="AH72" s="451"/>
      <c r="AI72" s="451"/>
      <c r="AJ72" s="451"/>
      <c r="AK72" s="451"/>
      <c r="AL72" s="451"/>
      <c r="AM72" s="451"/>
      <c r="AN72" s="451"/>
      <c r="AO72" s="451"/>
      <c r="AP72" s="451"/>
      <c r="AQ72" s="460"/>
      <c r="AR72" s="461"/>
      <c r="AS72" s="462"/>
      <c r="AT72" s="462"/>
      <c r="AU72" s="462"/>
      <c r="AV72" s="462"/>
      <c r="AW72" s="462"/>
      <c r="AX72" s="462"/>
      <c r="AY72" s="462"/>
      <c r="AZ72" s="464"/>
      <c r="BA72" s="464"/>
      <c r="BB72" s="464"/>
      <c r="BC72" s="464"/>
      <c r="BD72" s="464"/>
      <c r="BE72" s="464"/>
      <c r="BF72" s="464"/>
      <c r="BG72" s="464"/>
      <c r="BH72" s="464"/>
      <c r="BI72" s="464"/>
      <c r="BJ72" s="464"/>
      <c r="BK72" s="464"/>
      <c r="BL72" s="464"/>
      <c r="BM72" s="464"/>
      <c r="BN72" s="464"/>
      <c r="BO72" s="464"/>
      <c r="BP72" s="464"/>
      <c r="BQ72" s="464"/>
      <c r="BR72" s="469"/>
      <c r="BS72" s="469"/>
      <c r="BT72" s="469"/>
      <c r="BU72" s="469"/>
      <c r="BV72" s="469"/>
      <c r="BW72" s="469"/>
      <c r="BX72" s="469"/>
      <c r="BY72" s="474"/>
      <c r="BZ72" s="475"/>
    </row>
    <row r="73" spans="1:78" s="421" customFormat="1" ht="17.25">
      <c r="A73" s="436" t="s">
        <v>316</v>
      </c>
      <c r="B73" s="654"/>
      <c r="C73" s="444" t="s">
        <v>317</v>
      </c>
      <c r="D73" s="444"/>
      <c r="E73" s="444"/>
      <c r="F73" s="444"/>
      <c r="G73" s="426"/>
      <c r="H73" s="427"/>
      <c r="I73" s="427"/>
      <c r="J73" s="427"/>
      <c r="K73" s="427"/>
      <c r="L73" s="427"/>
      <c r="M73" s="427"/>
      <c r="N73" s="427"/>
      <c r="O73" s="451"/>
      <c r="P73" s="451"/>
      <c r="Q73" s="451"/>
      <c r="R73" s="451"/>
      <c r="S73" s="451"/>
      <c r="T73" s="451"/>
      <c r="U73" s="451"/>
      <c r="V73" s="451"/>
      <c r="W73" s="451"/>
      <c r="X73" s="427"/>
      <c r="Y73" s="427"/>
      <c r="Z73" s="427"/>
      <c r="AA73" s="456"/>
      <c r="AB73" s="456"/>
      <c r="AC73" s="427"/>
      <c r="AD73" s="427"/>
      <c r="AE73" s="427"/>
      <c r="AF73" s="427"/>
      <c r="AG73" s="427"/>
      <c r="AH73" s="451"/>
      <c r="AI73" s="451"/>
      <c r="AJ73" s="451"/>
      <c r="AK73" s="451"/>
      <c r="AL73" s="451"/>
      <c r="AM73" s="451"/>
      <c r="AN73" s="451"/>
      <c r="AO73" s="451"/>
      <c r="AP73" s="451"/>
      <c r="AQ73" s="460"/>
      <c r="AR73" s="461"/>
      <c r="AS73" s="462"/>
      <c r="AT73" s="462"/>
      <c r="AU73" s="462"/>
      <c r="AV73" s="462"/>
      <c r="AW73" s="462"/>
      <c r="AX73" s="462"/>
      <c r="AY73" s="462"/>
      <c r="AZ73" s="464"/>
      <c r="BA73" s="464"/>
      <c r="BB73" s="464"/>
      <c r="BC73" s="464"/>
      <c r="BD73" s="464"/>
      <c r="BE73" s="464"/>
      <c r="BF73" s="464"/>
      <c r="BG73" s="464"/>
      <c r="BH73" s="464"/>
      <c r="BI73" s="464"/>
      <c r="BJ73" s="464"/>
      <c r="BK73" s="464"/>
      <c r="BL73" s="464"/>
      <c r="BM73" s="464"/>
      <c r="BN73" s="464"/>
      <c r="BO73" s="464"/>
      <c r="BP73" s="464"/>
      <c r="BQ73" s="464"/>
      <c r="BR73" s="469"/>
      <c r="BS73" s="469"/>
      <c r="BT73" s="469"/>
      <c r="BU73" s="469"/>
      <c r="BV73" s="469"/>
      <c r="BW73" s="469"/>
      <c r="BX73" s="469"/>
      <c r="BY73" s="474"/>
      <c r="BZ73" s="475"/>
    </row>
    <row r="74" spans="1:78" s="421" customFormat="1" ht="17.25">
      <c r="A74" s="436" t="s">
        <v>318</v>
      </c>
      <c r="B74" s="654"/>
      <c r="C74" s="444" t="s">
        <v>319</v>
      </c>
      <c r="D74" s="444"/>
      <c r="E74" s="444"/>
      <c r="F74" s="444"/>
      <c r="G74" s="426"/>
      <c r="H74" s="427"/>
      <c r="I74" s="427"/>
      <c r="J74" s="427"/>
      <c r="K74" s="427"/>
      <c r="L74" s="427"/>
      <c r="M74" s="427"/>
      <c r="N74" s="427"/>
      <c r="O74" s="451"/>
      <c r="P74" s="451"/>
      <c r="Q74" s="451"/>
      <c r="R74" s="451"/>
      <c r="S74" s="451"/>
      <c r="T74" s="451"/>
      <c r="U74" s="451"/>
      <c r="V74" s="451"/>
      <c r="W74" s="451"/>
      <c r="X74" s="427"/>
      <c r="Y74" s="427"/>
      <c r="Z74" s="427"/>
      <c r="AA74" s="427"/>
      <c r="AB74" s="427"/>
      <c r="AC74" s="427"/>
      <c r="AD74" s="427"/>
      <c r="AE74" s="427"/>
      <c r="AF74" s="427"/>
      <c r="AG74" s="427"/>
      <c r="AH74" s="451"/>
      <c r="AI74" s="451"/>
      <c r="AJ74" s="453"/>
      <c r="AK74" s="453"/>
      <c r="AL74" s="451"/>
      <c r="AM74" s="451"/>
      <c r="AN74" s="451"/>
      <c r="AO74" s="451"/>
      <c r="AP74" s="451"/>
      <c r="AQ74" s="460"/>
      <c r="AR74" s="461"/>
      <c r="AS74" s="462"/>
      <c r="AT74" s="462"/>
      <c r="AU74" s="462"/>
      <c r="AV74" s="462"/>
      <c r="AW74" s="462"/>
      <c r="AX74" s="462"/>
      <c r="AY74" s="462"/>
      <c r="AZ74" s="464"/>
      <c r="BA74" s="464"/>
      <c r="BB74" s="464"/>
      <c r="BC74" s="464"/>
      <c r="BD74" s="464"/>
      <c r="BE74" s="464"/>
      <c r="BF74" s="464"/>
      <c r="BG74" s="464"/>
      <c r="BH74" s="464"/>
      <c r="BI74" s="464"/>
      <c r="BJ74" s="464"/>
      <c r="BK74" s="464"/>
      <c r="BL74" s="464"/>
      <c r="BM74" s="464"/>
      <c r="BN74" s="464"/>
      <c r="BO74" s="464"/>
      <c r="BP74" s="464"/>
      <c r="BQ74" s="464"/>
      <c r="BR74" s="469"/>
      <c r="BS74" s="469"/>
      <c r="BT74" s="469"/>
      <c r="BU74" s="469"/>
      <c r="BV74" s="469"/>
      <c r="BW74" s="469"/>
      <c r="BX74" s="469"/>
      <c r="BY74" s="474"/>
      <c r="BZ74" s="475"/>
    </row>
    <row r="75" spans="1:78" s="421" customFormat="1" ht="17.25">
      <c r="A75" s="436" t="s">
        <v>320</v>
      </c>
      <c r="B75" s="654"/>
      <c r="C75" s="444" t="s">
        <v>321</v>
      </c>
      <c r="D75" s="444"/>
      <c r="E75" s="444"/>
      <c r="F75" s="444"/>
      <c r="G75" s="426"/>
      <c r="H75" s="427"/>
      <c r="I75" s="427"/>
      <c r="J75" s="427"/>
      <c r="K75" s="427"/>
      <c r="L75" s="427"/>
      <c r="M75" s="427"/>
      <c r="N75" s="427"/>
      <c r="O75" s="451"/>
      <c r="P75" s="451"/>
      <c r="Q75" s="451"/>
      <c r="R75" s="451"/>
      <c r="S75" s="451"/>
      <c r="T75" s="451"/>
      <c r="U75" s="451"/>
      <c r="V75" s="451"/>
      <c r="W75" s="451"/>
      <c r="X75" s="427"/>
      <c r="Y75" s="427"/>
      <c r="Z75" s="427"/>
      <c r="AA75" s="427"/>
      <c r="AB75" s="427"/>
      <c r="AC75" s="427"/>
      <c r="AD75" s="427"/>
      <c r="AE75" s="427"/>
      <c r="AF75" s="427"/>
      <c r="AG75" s="427"/>
      <c r="AH75" s="451"/>
      <c r="AI75" s="451"/>
      <c r="AJ75" s="451"/>
      <c r="AK75" s="451"/>
      <c r="AL75" s="456"/>
      <c r="AM75" s="456"/>
      <c r="AN75" s="451"/>
      <c r="AO75" s="451"/>
      <c r="AP75" s="451"/>
      <c r="AQ75" s="460"/>
      <c r="AR75" s="461"/>
      <c r="AS75" s="462"/>
      <c r="AT75" s="462"/>
      <c r="AU75" s="462"/>
      <c r="AV75" s="462"/>
      <c r="AW75" s="462"/>
      <c r="AX75" s="462"/>
      <c r="AY75" s="462"/>
      <c r="AZ75" s="464"/>
      <c r="BA75" s="464"/>
      <c r="BB75" s="464"/>
      <c r="BC75" s="464"/>
      <c r="BD75" s="464"/>
      <c r="BE75" s="464"/>
      <c r="BF75" s="464"/>
      <c r="BG75" s="464"/>
      <c r="BH75" s="464"/>
      <c r="BI75" s="464"/>
      <c r="BJ75" s="464"/>
      <c r="BK75" s="464"/>
      <c r="BL75" s="464"/>
      <c r="BM75" s="464"/>
      <c r="BN75" s="464"/>
      <c r="BO75" s="464"/>
      <c r="BP75" s="464"/>
      <c r="BQ75" s="464"/>
      <c r="BR75" s="469"/>
      <c r="BS75" s="469"/>
      <c r="BT75" s="469"/>
      <c r="BU75" s="469"/>
      <c r="BV75" s="469"/>
      <c r="BW75" s="469"/>
      <c r="BX75" s="469"/>
      <c r="BY75" s="474"/>
      <c r="BZ75" s="475"/>
    </row>
    <row r="76" spans="1:78" s="421" customFormat="1" ht="17.25">
      <c r="A76" s="436" t="s">
        <v>322</v>
      </c>
      <c r="B76" s="654"/>
      <c r="C76" s="444" t="s">
        <v>323</v>
      </c>
      <c r="D76" s="444"/>
      <c r="E76" s="444"/>
      <c r="F76" s="444"/>
      <c r="G76" s="426"/>
      <c r="H76" s="427"/>
      <c r="I76" s="427"/>
      <c r="J76" s="427"/>
      <c r="K76" s="427"/>
      <c r="L76" s="427"/>
      <c r="M76" s="427"/>
      <c r="N76" s="427"/>
      <c r="O76" s="451"/>
      <c r="P76" s="451"/>
      <c r="Q76" s="451"/>
      <c r="R76" s="451"/>
      <c r="S76" s="451"/>
      <c r="T76" s="451"/>
      <c r="U76" s="451"/>
      <c r="V76" s="451"/>
      <c r="W76" s="451"/>
      <c r="X76" s="427"/>
      <c r="Y76" s="427"/>
      <c r="Z76" s="427"/>
      <c r="AA76" s="427"/>
      <c r="AB76" s="427"/>
      <c r="AC76" s="427"/>
      <c r="AD76" s="427"/>
      <c r="AE76" s="427"/>
      <c r="AF76" s="427"/>
      <c r="AG76" s="427"/>
      <c r="AH76" s="451"/>
      <c r="AI76" s="451"/>
      <c r="AJ76" s="451"/>
      <c r="AK76" s="451"/>
      <c r="AL76" s="451"/>
      <c r="AM76" s="451"/>
      <c r="AN76" s="451"/>
      <c r="AO76" s="451"/>
      <c r="AP76" s="451"/>
      <c r="AQ76" s="460"/>
      <c r="AR76" s="461"/>
      <c r="AS76" s="462"/>
      <c r="AT76" s="462"/>
      <c r="AU76" s="462"/>
      <c r="AV76" s="462"/>
      <c r="AW76" s="462"/>
      <c r="AX76" s="462"/>
      <c r="AY76" s="462"/>
      <c r="AZ76" s="464"/>
      <c r="BA76" s="464"/>
      <c r="BB76" s="464"/>
      <c r="BC76" s="464"/>
      <c r="BD76" s="464"/>
      <c r="BE76" s="464"/>
      <c r="BF76" s="464"/>
      <c r="BG76" s="464"/>
      <c r="BH76" s="464"/>
      <c r="BI76" s="464"/>
      <c r="BJ76" s="464"/>
      <c r="BK76" s="464"/>
      <c r="BL76" s="464"/>
      <c r="BM76" s="464"/>
      <c r="BN76" s="464"/>
      <c r="BO76" s="464"/>
      <c r="BP76" s="464"/>
      <c r="BQ76" s="464"/>
      <c r="BR76" s="469"/>
      <c r="BS76" s="469"/>
      <c r="BT76" s="469"/>
      <c r="BU76" s="469"/>
      <c r="BV76" s="469"/>
      <c r="BW76" s="469"/>
      <c r="BX76" s="469"/>
      <c r="BY76" s="474"/>
      <c r="BZ76" s="475"/>
    </row>
    <row r="77" spans="1:78" s="421" customFormat="1" ht="15.95" customHeight="1">
      <c r="A77" s="436" t="s">
        <v>324</v>
      </c>
      <c r="B77" s="445" t="s">
        <v>325</v>
      </c>
      <c r="C77" s="444" t="s">
        <v>326</v>
      </c>
      <c r="D77" s="444"/>
      <c r="E77" s="444"/>
      <c r="F77" s="444"/>
      <c r="G77" s="426"/>
      <c r="H77" s="427"/>
      <c r="I77" s="427"/>
      <c r="J77" s="427"/>
      <c r="K77" s="427"/>
      <c r="L77" s="427"/>
      <c r="M77" s="427"/>
      <c r="N77" s="427"/>
      <c r="O77" s="451"/>
      <c r="P77" s="451"/>
      <c r="Q77" s="451"/>
      <c r="R77" s="451"/>
      <c r="S77" s="451"/>
      <c r="T77" s="451"/>
      <c r="U77" s="451"/>
      <c r="V77" s="451"/>
      <c r="W77" s="451"/>
      <c r="X77" s="427"/>
      <c r="Y77" s="427"/>
      <c r="Z77" s="427"/>
      <c r="AA77" s="427"/>
      <c r="AB77" s="427"/>
      <c r="AC77" s="427"/>
      <c r="AD77" s="427"/>
      <c r="AE77" s="427"/>
      <c r="AF77" s="427"/>
      <c r="AG77" s="427"/>
      <c r="AH77" s="451"/>
      <c r="AI77" s="451"/>
      <c r="AJ77" s="451"/>
      <c r="AK77" s="451"/>
      <c r="AL77" s="451"/>
      <c r="AM77" s="451"/>
      <c r="AN77" s="451"/>
      <c r="AO77" s="451"/>
      <c r="AP77" s="451"/>
      <c r="AQ77" s="460"/>
      <c r="AR77" s="461"/>
      <c r="AS77" s="462"/>
      <c r="AT77" s="462"/>
      <c r="AU77" s="462"/>
      <c r="AV77" s="462"/>
      <c r="AW77" s="462"/>
      <c r="AX77" s="462"/>
      <c r="AY77" s="462"/>
      <c r="AZ77" s="464"/>
      <c r="BA77" s="464"/>
      <c r="BB77" s="464"/>
      <c r="BC77" s="464"/>
      <c r="BD77" s="464"/>
      <c r="BE77" s="464"/>
      <c r="BF77" s="464"/>
      <c r="BG77" s="464"/>
      <c r="BH77" s="464"/>
      <c r="BI77" s="464"/>
      <c r="BJ77" s="464"/>
      <c r="BK77" s="464"/>
      <c r="BL77" s="464"/>
      <c r="BM77" s="464"/>
      <c r="BN77" s="465"/>
      <c r="BO77" s="464"/>
      <c r="BP77" s="464"/>
      <c r="BQ77" s="464"/>
      <c r="BR77" s="469"/>
      <c r="BS77" s="469"/>
      <c r="BT77" s="469"/>
      <c r="BU77" s="469"/>
      <c r="BV77" s="469"/>
      <c r="BW77" s="469"/>
      <c r="BX77" s="469"/>
      <c r="BY77" s="474"/>
      <c r="BZ77" s="475"/>
    </row>
    <row r="78" spans="1:78" s="421" customFormat="1" ht="17.25">
      <c r="A78" s="436" t="s">
        <v>327</v>
      </c>
      <c r="B78" s="651" t="s">
        <v>328</v>
      </c>
      <c r="C78" s="448" t="s">
        <v>329</v>
      </c>
      <c r="D78" s="448"/>
      <c r="E78" s="448"/>
      <c r="F78" s="448"/>
      <c r="G78" s="426"/>
      <c r="H78" s="427"/>
      <c r="I78" s="427"/>
      <c r="J78" s="427"/>
      <c r="K78" s="427"/>
      <c r="L78" s="427"/>
      <c r="M78" s="427"/>
      <c r="N78" s="427"/>
      <c r="O78" s="451"/>
      <c r="P78" s="451"/>
      <c r="Q78" s="451"/>
      <c r="R78" s="451"/>
      <c r="S78" s="451"/>
      <c r="T78" s="451"/>
      <c r="U78" s="451"/>
      <c r="V78" s="451"/>
      <c r="W78" s="451"/>
      <c r="X78" s="427"/>
      <c r="Y78" s="427"/>
      <c r="Z78" s="427"/>
      <c r="AA78" s="427"/>
      <c r="AB78" s="427"/>
      <c r="AC78" s="427"/>
      <c r="AD78" s="427"/>
      <c r="AE78" s="427"/>
      <c r="AF78" s="427"/>
      <c r="AG78" s="427"/>
      <c r="AH78" s="451"/>
      <c r="AI78" s="451"/>
      <c r="AJ78" s="451"/>
      <c r="AK78" s="451"/>
      <c r="AL78" s="451"/>
      <c r="AM78" s="451"/>
      <c r="AN78" s="451"/>
      <c r="AO78" s="451"/>
      <c r="AP78" s="451"/>
      <c r="AQ78" s="460"/>
      <c r="AR78" s="461"/>
      <c r="AS78" s="462"/>
      <c r="AT78" s="462"/>
      <c r="AU78" s="462"/>
      <c r="AV78" s="462"/>
      <c r="AW78" s="462"/>
      <c r="AX78" s="462"/>
      <c r="AY78" s="462"/>
      <c r="AZ78" s="466"/>
      <c r="BA78" s="464"/>
      <c r="BB78" s="464"/>
      <c r="BC78" s="464"/>
      <c r="BD78" s="464"/>
      <c r="BE78" s="464"/>
      <c r="BF78" s="464"/>
      <c r="BG78" s="464"/>
      <c r="BH78" s="464"/>
      <c r="BI78" s="464"/>
      <c r="BJ78" s="464"/>
      <c r="BK78" s="464"/>
      <c r="BL78" s="464"/>
      <c r="BM78" s="464"/>
      <c r="BN78" s="464"/>
      <c r="BO78" s="464"/>
      <c r="BP78" s="464"/>
      <c r="BQ78" s="464"/>
      <c r="BR78" s="469"/>
      <c r="BS78" s="469"/>
      <c r="BT78" s="469"/>
      <c r="BU78" s="469"/>
      <c r="BV78" s="469"/>
      <c r="BW78" s="469"/>
      <c r="BX78" s="469"/>
      <c r="BY78" s="474"/>
      <c r="BZ78" s="475"/>
    </row>
    <row r="79" spans="1:78" s="421" customFormat="1" ht="17.25">
      <c r="A79" s="436" t="s">
        <v>330</v>
      </c>
      <c r="B79" s="653"/>
      <c r="C79" s="478" t="s">
        <v>331</v>
      </c>
      <c r="D79" s="478"/>
      <c r="E79" s="478"/>
      <c r="F79" s="478"/>
      <c r="G79" s="426"/>
      <c r="H79" s="427"/>
      <c r="I79" s="427"/>
      <c r="J79" s="427"/>
      <c r="K79" s="427"/>
      <c r="L79" s="427"/>
      <c r="M79" s="427"/>
      <c r="N79" s="427"/>
      <c r="O79" s="451"/>
      <c r="P79" s="451"/>
      <c r="Q79" s="451"/>
      <c r="R79" s="451"/>
      <c r="S79" s="451"/>
      <c r="T79" s="451"/>
      <c r="U79" s="451"/>
      <c r="V79" s="451"/>
      <c r="W79" s="451"/>
      <c r="X79" s="427"/>
      <c r="Y79" s="427"/>
      <c r="Z79" s="427"/>
      <c r="AA79" s="427"/>
      <c r="AB79" s="427"/>
      <c r="AC79" s="427"/>
      <c r="AD79" s="427"/>
      <c r="AE79" s="427"/>
      <c r="AF79" s="427"/>
      <c r="AG79" s="427"/>
      <c r="AH79" s="451"/>
      <c r="AI79" s="451"/>
      <c r="AJ79" s="451"/>
      <c r="AK79" s="451"/>
      <c r="AL79" s="451"/>
      <c r="AM79" s="451"/>
      <c r="AN79" s="451"/>
      <c r="AO79" s="451"/>
      <c r="AP79" s="451"/>
      <c r="AQ79" s="460"/>
      <c r="AR79" s="461"/>
      <c r="AS79" s="462"/>
      <c r="AT79" s="462"/>
      <c r="AU79" s="462"/>
      <c r="AV79" s="462"/>
      <c r="AW79" s="462"/>
      <c r="AX79" s="462"/>
      <c r="AY79" s="462"/>
      <c r="AZ79" s="465"/>
      <c r="BA79" s="465"/>
      <c r="BB79" s="465"/>
      <c r="BC79" s="465"/>
      <c r="BD79" s="465"/>
      <c r="BE79" s="465"/>
      <c r="BF79" s="465"/>
      <c r="BG79" s="465"/>
      <c r="BH79" s="466"/>
      <c r="BI79" s="466"/>
      <c r="BJ79" s="466"/>
      <c r="BK79" s="466"/>
      <c r="BL79" s="466"/>
      <c r="BM79" s="466"/>
      <c r="BN79" s="466"/>
      <c r="BO79" s="464"/>
      <c r="BP79" s="464"/>
      <c r="BQ79" s="464"/>
      <c r="BR79" s="469"/>
      <c r="BS79" s="469"/>
      <c r="BT79" s="469"/>
      <c r="BU79" s="469"/>
      <c r="BV79" s="469"/>
      <c r="BW79" s="469"/>
      <c r="BX79" s="469"/>
      <c r="BY79" s="474"/>
      <c r="BZ79" s="475"/>
    </row>
    <row r="80" spans="1:78" s="421" customFormat="1" ht="17.25">
      <c r="A80" s="436" t="s">
        <v>332</v>
      </c>
      <c r="B80" s="653"/>
      <c r="C80" s="479" t="s">
        <v>333</v>
      </c>
      <c r="D80" s="479"/>
      <c r="E80" s="479"/>
      <c r="F80" s="479"/>
      <c r="G80" s="426"/>
      <c r="H80" s="427"/>
      <c r="I80" s="427"/>
      <c r="J80" s="427"/>
      <c r="K80" s="427"/>
      <c r="L80" s="427"/>
      <c r="M80" s="427"/>
      <c r="N80" s="427"/>
      <c r="O80" s="451"/>
      <c r="P80" s="451"/>
      <c r="Q80" s="451"/>
      <c r="R80" s="451"/>
      <c r="S80" s="451"/>
      <c r="T80" s="451"/>
      <c r="U80" s="451"/>
      <c r="V80" s="451"/>
      <c r="W80" s="451"/>
      <c r="X80" s="427"/>
      <c r="Y80" s="427"/>
      <c r="Z80" s="427"/>
      <c r="AA80" s="427"/>
      <c r="AB80" s="427"/>
      <c r="AC80" s="427"/>
      <c r="AD80" s="427"/>
      <c r="AE80" s="427"/>
      <c r="AF80" s="427"/>
      <c r="AG80" s="427"/>
      <c r="AH80" s="451"/>
      <c r="AI80" s="451"/>
      <c r="AJ80" s="451"/>
      <c r="AK80" s="451"/>
      <c r="AL80" s="451"/>
      <c r="AM80" s="451"/>
      <c r="AN80" s="451"/>
      <c r="AO80" s="451"/>
      <c r="AP80" s="451"/>
      <c r="AQ80" s="460"/>
      <c r="AR80" s="461"/>
      <c r="AS80" s="462"/>
      <c r="AT80" s="462"/>
      <c r="AU80" s="462"/>
      <c r="AV80" s="462"/>
      <c r="AW80" s="462"/>
      <c r="AX80" s="462"/>
      <c r="AY80" s="462"/>
      <c r="AZ80" s="465"/>
      <c r="BA80" s="465"/>
      <c r="BB80" s="465"/>
      <c r="BC80" s="465"/>
      <c r="BD80" s="465"/>
      <c r="BE80" s="465"/>
      <c r="BF80" s="465"/>
      <c r="BG80" s="465"/>
      <c r="BH80" s="466"/>
      <c r="BI80" s="466"/>
      <c r="BJ80" s="466"/>
      <c r="BK80" s="466"/>
      <c r="BL80" s="466"/>
      <c r="BM80" s="466"/>
      <c r="BN80" s="466"/>
      <c r="BO80" s="464"/>
      <c r="BP80" s="464"/>
      <c r="BQ80" s="464"/>
      <c r="BR80" s="469"/>
      <c r="BS80" s="469"/>
      <c r="BT80" s="469"/>
      <c r="BU80" s="469"/>
      <c r="BV80" s="469"/>
      <c r="BW80" s="469"/>
      <c r="BX80" s="469"/>
      <c r="BY80" s="474"/>
      <c r="BZ80" s="475"/>
    </row>
    <row r="81" spans="1:78" s="421" customFormat="1" ht="17.25">
      <c r="A81" s="436" t="s">
        <v>334</v>
      </c>
      <c r="B81" s="653"/>
      <c r="C81" s="480" t="s">
        <v>335</v>
      </c>
      <c r="D81" s="480"/>
      <c r="E81" s="480"/>
      <c r="F81" s="480"/>
      <c r="G81" s="426"/>
      <c r="H81" s="427"/>
      <c r="I81" s="427"/>
      <c r="J81" s="427"/>
      <c r="K81" s="427"/>
      <c r="L81" s="427"/>
      <c r="M81" s="427"/>
      <c r="N81" s="427"/>
      <c r="O81" s="451"/>
      <c r="P81" s="451"/>
      <c r="Q81" s="451"/>
      <c r="R81" s="451"/>
      <c r="S81" s="451"/>
      <c r="T81" s="451"/>
      <c r="U81" s="451"/>
      <c r="V81" s="451"/>
      <c r="W81" s="451"/>
      <c r="X81" s="427"/>
      <c r="Y81" s="427"/>
      <c r="Z81" s="427"/>
      <c r="AA81" s="427"/>
      <c r="AB81" s="427"/>
      <c r="AC81" s="427"/>
      <c r="AD81" s="427"/>
      <c r="AE81" s="427"/>
      <c r="AF81" s="427"/>
      <c r="AG81" s="427"/>
      <c r="AH81" s="451"/>
      <c r="AI81" s="451"/>
      <c r="AJ81" s="451"/>
      <c r="AK81" s="451"/>
      <c r="AL81" s="451"/>
      <c r="AM81" s="451"/>
      <c r="AN81" s="451"/>
      <c r="AO81" s="451"/>
      <c r="AP81" s="451"/>
      <c r="AQ81" s="460"/>
      <c r="AR81" s="461"/>
      <c r="AS81" s="462"/>
      <c r="AT81" s="462"/>
      <c r="AU81" s="462"/>
      <c r="AV81" s="462"/>
      <c r="AW81" s="462"/>
      <c r="AX81" s="462"/>
      <c r="AY81" s="462"/>
      <c r="AZ81" s="465"/>
      <c r="BA81" s="465"/>
      <c r="BB81" s="465"/>
      <c r="BC81" s="465"/>
      <c r="BD81" s="465"/>
      <c r="BE81" s="465"/>
      <c r="BF81" s="465"/>
      <c r="BG81" s="465"/>
      <c r="BH81" s="466"/>
      <c r="BI81" s="466"/>
      <c r="BJ81" s="466"/>
      <c r="BK81" s="466"/>
      <c r="BL81" s="466"/>
      <c r="BM81" s="466"/>
      <c r="BN81" s="466"/>
      <c r="BO81" s="464"/>
      <c r="BP81" s="464"/>
      <c r="BQ81" s="464"/>
      <c r="BR81" s="469"/>
      <c r="BS81" s="469"/>
      <c r="BT81" s="469"/>
      <c r="BU81" s="469"/>
      <c r="BV81" s="469"/>
      <c r="BW81" s="469"/>
      <c r="BX81" s="469"/>
      <c r="BY81" s="474"/>
      <c r="BZ81" s="475"/>
    </row>
    <row r="82" spans="1:78" s="421" customFormat="1" ht="17.25">
      <c r="A82" s="436" t="s">
        <v>336</v>
      </c>
      <c r="B82" s="652"/>
      <c r="C82" s="480" t="s">
        <v>337</v>
      </c>
      <c r="D82" s="480"/>
      <c r="E82" s="480"/>
      <c r="F82" s="480"/>
      <c r="G82" s="426"/>
      <c r="H82" s="427"/>
      <c r="I82" s="427"/>
      <c r="J82" s="427"/>
      <c r="K82" s="427"/>
      <c r="L82" s="427"/>
      <c r="M82" s="427"/>
      <c r="N82" s="427"/>
      <c r="O82" s="451"/>
      <c r="P82" s="451"/>
      <c r="Q82" s="451"/>
      <c r="R82" s="451"/>
      <c r="S82" s="451"/>
      <c r="T82" s="451"/>
      <c r="U82" s="451"/>
      <c r="V82" s="451"/>
      <c r="W82" s="451"/>
      <c r="X82" s="427"/>
      <c r="Y82" s="427"/>
      <c r="Z82" s="427"/>
      <c r="AA82" s="427"/>
      <c r="AB82" s="427"/>
      <c r="AC82" s="427"/>
      <c r="AD82" s="427"/>
      <c r="AE82" s="427"/>
      <c r="AF82" s="427"/>
      <c r="AG82" s="427"/>
      <c r="AH82" s="451"/>
      <c r="AI82" s="451"/>
      <c r="AJ82" s="451"/>
      <c r="AK82" s="451"/>
      <c r="AL82" s="451"/>
      <c r="AM82" s="451"/>
      <c r="AN82" s="451"/>
      <c r="AO82" s="451"/>
      <c r="AP82" s="451"/>
      <c r="AQ82" s="460"/>
      <c r="AR82" s="461"/>
      <c r="AS82" s="462"/>
      <c r="AT82" s="462"/>
      <c r="AU82" s="462"/>
      <c r="AV82" s="462"/>
      <c r="AW82" s="462"/>
      <c r="AX82" s="462"/>
      <c r="AY82" s="462"/>
      <c r="AZ82" s="464"/>
      <c r="BA82" s="465"/>
      <c r="BB82" s="464"/>
      <c r="BC82" s="464"/>
      <c r="BD82" s="464"/>
      <c r="BE82" s="464"/>
      <c r="BF82" s="464"/>
      <c r="BG82" s="464"/>
      <c r="BH82" s="464"/>
      <c r="BI82" s="464"/>
      <c r="BJ82" s="464"/>
      <c r="BK82" s="464"/>
      <c r="BL82" s="464"/>
      <c r="BM82" s="464"/>
      <c r="BN82" s="464"/>
      <c r="BO82" s="464"/>
      <c r="BP82" s="464"/>
      <c r="BQ82" s="464"/>
      <c r="BR82" s="469"/>
      <c r="BS82" s="469"/>
      <c r="BT82" s="469"/>
      <c r="BU82" s="469"/>
      <c r="BV82" s="469"/>
      <c r="BW82" s="469"/>
      <c r="BX82" s="469"/>
      <c r="BY82" s="474"/>
      <c r="BZ82" s="475"/>
    </row>
    <row r="83" spans="1:78" s="421" customFormat="1" ht="17.25">
      <c r="A83" s="436" t="s">
        <v>338</v>
      </c>
      <c r="B83" s="654" t="s">
        <v>339</v>
      </c>
      <c r="C83" s="477" t="s">
        <v>340</v>
      </c>
      <c r="D83" s="477"/>
      <c r="E83" s="477"/>
      <c r="F83" s="477"/>
      <c r="G83" s="426"/>
      <c r="H83" s="427"/>
      <c r="I83" s="427"/>
      <c r="J83" s="427"/>
      <c r="K83" s="427"/>
      <c r="L83" s="427"/>
      <c r="M83" s="427"/>
      <c r="N83" s="427"/>
      <c r="O83" s="451"/>
      <c r="P83" s="451"/>
      <c r="Q83" s="451"/>
      <c r="R83" s="451"/>
      <c r="S83" s="451"/>
      <c r="T83" s="451"/>
      <c r="U83" s="451"/>
      <c r="V83" s="451"/>
      <c r="W83" s="451"/>
      <c r="X83" s="427"/>
      <c r="Y83" s="427"/>
      <c r="Z83" s="427"/>
      <c r="AA83" s="427"/>
      <c r="AB83" s="427"/>
      <c r="AC83" s="427"/>
      <c r="AD83" s="427"/>
      <c r="AE83" s="427"/>
      <c r="AF83" s="427"/>
      <c r="AG83" s="427"/>
      <c r="AH83" s="451"/>
      <c r="AI83" s="451"/>
      <c r="AJ83" s="451"/>
      <c r="AK83" s="451"/>
      <c r="AL83" s="451"/>
      <c r="AM83" s="451"/>
      <c r="AN83" s="451"/>
      <c r="AO83" s="451"/>
      <c r="AP83" s="451"/>
      <c r="AQ83" s="460"/>
      <c r="AR83" s="461"/>
      <c r="AS83" s="462"/>
      <c r="AT83" s="462"/>
      <c r="AU83" s="462"/>
      <c r="AV83" s="462"/>
      <c r="AW83" s="462"/>
      <c r="AX83" s="462"/>
      <c r="AY83" s="462"/>
      <c r="AZ83" s="465"/>
      <c r="BA83" s="464"/>
      <c r="BB83" s="464"/>
      <c r="BC83" s="464"/>
      <c r="BD83" s="464"/>
      <c r="BE83" s="464"/>
      <c r="BF83" s="464"/>
      <c r="BG83" s="464"/>
      <c r="BH83" s="464"/>
      <c r="BI83" s="464"/>
      <c r="BJ83" s="464"/>
      <c r="BK83" s="464"/>
      <c r="BL83" s="464"/>
      <c r="BM83" s="464"/>
      <c r="BN83" s="464"/>
      <c r="BO83" s="464"/>
      <c r="BP83" s="464"/>
      <c r="BQ83" s="464"/>
      <c r="BR83" s="468"/>
      <c r="BS83" s="469"/>
      <c r="BT83" s="469"/>
      <c r="BU83" s="469"/>
      <c r="BV83" s="469"/>
      <c r="BW83" s="469"/>
      <c r="BX83" s="469"/>
      <c r="BY83" s="474"/>
      <c r="BZ83" s="475"/>
    </row>
    <row r="84" spans="1:78" s="421" customFormat="1" ht="17.25">
      <c r="A84" s="436" t="s">
        <v>341</v>
      </c>
      <c r="B84" s="654"/>
      <c r="C84" s="479" t="s">
        <v>342</v>
      </c>
      <c r="D84" s="479"/>
      <c r="E84" s="479"/>
      <c r="F84" s="479"/>
      <c r="G84" s="426"/>
      <c r="H84" s="427"/>
      <c r="I84" s="427"/>
      <c r="J84" s="427"/>
      <c r="K84" s="427"/>
      <c r="L84" s="427"/>
      <c r="M84" s="427"/>
      <c r="N84" s="427"/>
      <c r="O84" s="451"/>
      <c r="P84" s="451"/>
      <c r="Q84" s="451"/>
      <c r="R84" s="451"/>
      <c r="S84" s="451"/>
      <c r="T84" s="451"/>
      <c r="U84" s="451"/>
      <c r="V84" s="451"/>
      <c r="W84" s="451"/>
      <c r="X84" s="427"/>
      <c r="Y84" s="427"/>
      <c r="Z84" s="427"/>
      <c r="AA84" s="427"/>
      <c r="AB84" s="427"/>
      <c r="AC84" s="427"/>
      <c r="AD84" s="427"/>
      <c r="AE84" s="427"/>
      <c r="AF84" s="427"/>
      <c r="AG84" s="427"/>
      <c r="AH84" s="451"/>
      <c r="AI84" s="451"/>
      <c r="AJ84" s="451"/>
      <c r="AK84" s="451"/>
      <c r="AL84" s="451"/>
      <c r="AM84" s="451"/>
      <c r="AN84" s="451"/>
      <c r="AO84" s="451"/>
      <c r="AP84" s="451"/>
      <c r="AQ84" s="460"/>
      <c r="AR84" s="461"/>
      <c r="AS84" s="462"/>
      <c r="AT84" s="462"/>
      <c r="AU84" s="462"/>
      <c r="AV84" s="462"/>
      <c r="AW84" s="462"/>
      <c r="AX84" s="462"/>
      <c r="AY84" s="462"/>
      <c r="AZ84" s="464"/>
      <c r="BA84" s="464"/>
      <c r="BB84" s="464"/>
      <c r="BC84" s="464"/>
      <c r="BD84" s="464"/>
      <c r="BE84" s="464"/>
      <c r="BF84" s="464"/>
      <c r="BG84" s="464"/>
      <c r="BH84" s="464"/>
      <c r="BI84" s="464"/>
      <c r="BJ84" s="464"/>
      <c r="BK84" s="464"/>
      <c r="BL84" s="464"/>
      <c r="BM84" s="464"/>
      <c r="BN84" s="464"/>
      <c r="BO84" s="464"/>
      <c r="BP84" s="464"/>
      <c r="BQ84" s="464"/>
      <c r="BR84" s="468"/>
      <c r="BS84" s="469"/>
      <c r="BT84" s="469"/>
      <c r="BU84" s="469"/>
      <c r="BV84" s="469"/>
      <c r="BW84" s="469"/>
      <c r="BX84" s="469"/>
      <c r="BY84" s="474"/>
      <c r="BZ84" s="475"/>
    </row>
    <row r="85" spans="1:78" s="421" customFormat="1" ht="17.25">
      <c r="A85" s="436" t="s">
        <v>343</v>
      </c>
      <c r="B85" s="654"/>
      <c r="C85" s="480" t="s">
        <v>335</v>
      </c>
      <c r="D85" s="480"/>
      <c r="E85" s="480"/>
      <c r="F85" s="480"/>
      <c r="G85" s="426"/>
      <c r="H85" s="427"/>
      <c r="I85" s="427"/>
      <c r="J85" s="427"/>
      <c r="K85" s="427"/>
      <c r="L85" s="427"/>
      <c r="M85" s="427"/>
      <c r="N85" s="427"/>
      <c r="O85" s="451"/>
      <c r="P85" s="451"/>
      <c r="Q85" s="451"/>
      <c r="R85" s="451"/>
      <c r="S85" s="451"/>
      <c r="T85" s="451"/>
      <c r="U85" s="451"/>
      <c r="V85" s="451"/>
      <c r="W85" s="451"/>
      <c r="X85" s="427"/>
      <c r="Y85" s="427"/>
      <c r="Z85" s="427"/>
      <c r="AA85" s="427"/>
      <c r="AB85" s="427"/>
      <c r="AC85" s="427"/>
      <c r="AD85" s="427"/>
      <c r="AE85" s="427"/>
      <c r="AF85" s="427"/>
      <c r="AG85" s="427"/>
      <c r="AH85" s="451"/>
      <c r="AI85" s="451"/>
      <c r="AJ85" s="451"/>
      <c r="AK85" s="451"/>
      <c r="AL85" s="451"/>
      <c r="AM85" s="451"/>
      <c r="AN85" s="451"/>
      <c r="AO85" s="451"/>
      <c r="AP85" s="451"/>
      <c r="AQ85" s="460"/>
      <c r="AR85" s="461"/>
      <c r="AS85" s="462"/>
      <c r="AT85" s="462"/>
      <c r="AU85" s="462"/>
      <c r="AV85" s="462"/>
      <c r="AW85" s="462"/>
      <c r="AX85" s="462"/>
      <c r="AY85" s="462"/>
      <c r="AZ85" s="465"/>
      <c r="BA85" s="465"/>
      <c r="BB85" s="465"/>
      <c r="BC85" s="465"/>
      <c r="BD85" s="465"/>
      <c r="BE85" s="465"/>
      <c r="BF85" s="465"/>
      <c r="BG85" s="465"/>
      <c r="BH85" s="466"/>
      <c r="BI85" s="466"/>
      <c r="BJ85" s="466"/>
      <c r="BK85" s="466"/>
      <c r="BL85" s="466"/>
      <c r="BM85" s="466"/>
      <c r="BN85" s="466"/>
      <c r="BO85" s="464"/>
      <c r="BP85" s="464"/>
      <c r="BQ85" s="464"/>
      <c r="BR85" s="468"/>
      <c r="BS85" s="469"/>
      <c r="BT85" s="469"/>
      <c r="BU85" s="469"/>
      <c r="BV85" s="469"/>
      <c r="BW85" s="469"/>
      <c r="BX85" s="469"/>
      <c r="BY85" s="474"/>
      <c r="BZ85" s="475"/>
    </row>
    <row r="86" spans="1:78" s="421" customFormat="1" ht="17.25">
      <c r="A86" s="436" t="s">
        <v>344</v>
      </c>
      <c r="B86" s="654"/>
      <c r="C86" s="480" t="s">
        <v>337</v>
      </c>
      <c r="D86" s="480"/>
      <c r="E86" s="480"/>
      <c r="F86" s="480"/>
      <c r="G86" s="426"/>
      <c r="H86" s="427"/>
      <c r="I86" s="427"/>
      <c r="J86" s="427"/>
      <c r="K86" s="427"/>
      <c r="L86" s="427"/>
      <c r="M86" s="427"/>
      <c r="N86" s="427"/>
      <c r="O86" s="451"/>
      <c r="P86" s="451"/>
      <c r="Q86" s="451"/>
      <c r="R86" s="451"/>
      <c r="S86" s="451"/>
      <c r="T86" s="451"/>
      <c r="U86" s="451"/>
      <c r="V86" s="451"/>
      <c r="W86" s="451"/>
      <c r="X86" s="427"/>
      <c r="Y86" s="427"/>
      <c r="Z86" s="427"/>
      <c r="AA86" s="427"/>
      <c r="AB86" s="427"/>
      <c r="AC86" s="427"/>
      <c r="AD86" s="427"/>
      <c r="AE86" s="427"/>
      <c r="AF86" s="427"/>
      <c r="AG86" s="427"/>
      <c r="AH86" s="451"/>
      <c r="AI86" s="451"/>
      <c r="AJ86" s="451"/>
      <c r="AK86" s="451"/>
      <c r="AL86" s="451"/>
      <c r="AM86" s="451"/>
      <c r="AN86" s="451"/>
      <c r="AO86" s="451"/>
      <c r="AP86" s="451"/>
      <c r="AQ86" s="460"/>
      <c r="AR86" s="461"/>
      <c r="AS86" s="462"/>
      <c r="AT86" s="462"/>
      <c r="AU86" s="462"/>
      <c r="AV86" s="462"/>
      <c r="AW86" s="462"/>
      <c r="AX86" s="462"/>
      <c r="AY86" s="462"/>
      <c r="AZ86" s="464"/>
      <c r="BA86" s="465"/>
      <c r="BB86" s="464"/>
      <c r="BC86" s="464"/>
      <c r="BD86" s="464"/>
      <c r="BE86" s="464"/>
      <c r="BF86" s="464"/>
      <c r="BG86" s="464"/>
      <c r="BH86" s="464"/>
      <c r="BI86" s="464"/>
      <c r="BJ86" s="464"/>
      <c r="BK86" s="464"/>
      <c r="BL86" s="464"/>
      <c r="BM86" s="464"/>
      <c r="BN86" s="464"/>
      <c r="BO86" s="464"/>
      <c r="BP86" s="464"/>
      <c r="BQ86" s="464"/>
      <c r="BR86" s="468"/>
      <c r="BS86" s="469"/>
      <c r="BT86" s="469"/>
      <c r="BU86" s="469"/>
      <c r="BV86" s="469"/>
      <c r="BW86" s="469"/>
      <c r="BX86" s="469"/>
      <c r="BY86" s="474"/>
      <c r="BZ86" s="475"/>
    </row>
    <row r="87" spans="1:78" s="421" customFormat="1" ht="18">
      <c r="A87" s="441">
        <v>5</v>
      </c>
      <c r="B87" s="442" t="s">
        <v>345</v>
      </c>
      <c r="C87" s="443"/>
      <c r="D87" s="443"/>
      <c r="E87" s="443"/>
      <c r="F87" s="443"/>
      <c r="G87" s="431"/>
      <c r="H87" s="432"/>
      <c r="I87" s="427"/>
      <c r="J87" s="427"/>
      <c r="K87" s="427"/>
      <c r="L87" s="427"/>
      <c r="M87" s="427"/>
      <c r="N87" s="427"/>
      <c r="O87" s="451"/>
      <c r="P87" s="451"/>
      <c r="Q87" s="451"/>
      <c r="R87" s="451"/>
      <c r="S87" s="451"/>
      <c r="T87" s="451"/>
      <c r="U87" s="451"/>
      <c r="V87" s="451"/>
      <c r="W87" s="451"/>
      <c r="X87" s="427"/>
      <c r="Y87" s="427"/>
      <c r="Z87" s="427"/>
      <c r="AA87" s="427"/>
      <c r="AB87" s="427"/>
      <c r="AC87" s="427"/>
      <c r="AD87" s="427"/>
      <c r="AE87" s="427"/>
      <c r="AF87" s="427"/>
      <c r="AG87" s="427"/>
      <c r="AH87" s="451"/>
      <c r="AI87" s="451"/>
      <c r="AJ87" s="451"/>
      <c r="AK87" s="451"/>
      <c r="AL87" s="451"/>
      <c r="AM87" s="451"/>
      <c r="AN87" s="451"/>
      <c r="AO87" s="451"/>
      <c r="AP87" s="451"/>
      <c r="AQ87" s="460"/>
      <c r="AR87" s="461"/>
      <c r="AS87" s="462"/>
      <c r="AT87" s="462"/>
      <c r="AU87" s="462"/>
      <c r="AV87" s="462"/>
      <c r="AW87" s="462"/>
      <c r="AX87" s="462"/>
      <c r="AY87" s="462"/>
      <c r="AZ87" s="464"/>
      <c r="BA87" s="464"/>
      <c r="BB87" s="464"/>
      <c r="BC87" s="464"/>
      <c r="BD87" s="464"/>
      <c r="BE87" s="464"/>
      <c r="BF87" s="464"/>
      <c r="BG87" s="464"/>
      <c r="BH87" s="464"/>
      <c r="BI87" s="464"/>
      <c r="BJ87" s="464"/>
      <c r="BK87" s="464"/>
      <c r="BL87" s="464"/>
      <c r="BM87" s="464"/>
      <c r="BN87" s="464"/>
      <c r="BO87" s="464"/>
      <c r="BP87" s="464"/>
      <c r="BQ87" s="464"/>
      <c r="BR87" s="468"/>
      <c r="BS87" s="469"/>
      <c r="BT87" s="469"/>
      <c r="BU87" s="469"/>
      <c r="BV87" s="469"/>
      <c r="BW87" s="469"/>
      <c r="BX87" s="469"/>
      <c r="BY87" s="474"/>
      <c r="BZ87" s="475"/>
    </row>
    <row r="88" spans="1:78" s="421" customFormat="1" ht="17.25">
      <c r="A88" s="436">
        <v>5.0999999999999996</v>
      </c>
      <c r="B88" s="651" t="s">
        <v>346</v>
      </c>
      <c r="C88" s="444" t="s">
        <v>347</v>
      </c>
      <c r="D88" s="444"/>
      <c r="E88" s="444"/>
      <c r="F88" s="444"/>
      <c r="G88" s="426"/>
      <c r="H88" s="427"/>
      <c r="I88" s="427"/>
      <c r="J88" s="427"/>
      <c r="K88" s="427"/>
      <c r="L88" s="427"/>
      <c r="M88" s="427"/>
      <c r="N88" s="427"/>
      <c r="O88" s="451"/>
      <c r="P88" s="451"/>
      <c r="Q88" s="451"/>
      <c r="R88" s="451"/>
      <c r="S88" s="451"/>
      <c r="T88" s="451"/>
      <c r="U88" s="451"/>
      <c r="V88" s="451"/>
      <c r="W88" s="451"/>
      <c r="X88" s="427"/>
      <c r="Y88" s="427"/>
      <c r="Z88" s="427"/>
      <c r="AA88" s="427"/>
      <c r="AB88" s="427"/>
      <c r="AC88" s="427"/>
      <c r="AD88" s="427"/>
      <c r="AE88" s="427"/>
      <c r="AF88" s="427"/>
      <c r="AG88" s="427"/>
      <c r="AH88" s="451"/>
      <c r="AI88" s="451"/>
      <c r="AJ88" s="451"/>
      <c r="AK88" s="451"/>
      <c r="AL88" s="451"/>
      <c r="AM88" s="451"/>
      <c r="AN88" s="451"/>
      <c r="AO88" s="451"/>
      <c r="AP88" s="451"/>
      <c r="AQ88" s="460"/>
      <c r="AR88" s="461"/>
      <c r="AS88" s="462"/>
      <c r="AT88" s="462"/>
      <c r="AU88" s="462"/>
      <c r="AV88" s="462"/>
      <c r="AW88" s="462"/>
      <c r="AX88" s="462"/>
      <c r="AY88" s="462"/>
      <c r="AZ88" s="464"/>
      <c r="BA88" s="466"/>
      <c r="BB88" s="464"/>
      <c r="BC88" s="464"/>
      <c r="BD88" s="464"/>
      <c r="BE88" s="464"/>
      <c r="BF88" s="464"/>
      <c r="BG88" s="464"/>
      <c r="BH88" s="464"/>
      <c r="BI88" s="464"/>
      <c r="BJ88" s="464"/>
      <c r="BK88" s="464"/>
      <c r="BL88" s="464"/>
      <c r="BM88" s="464"/>
      <c r="BN88" s="464"/>
      <c r="BO88" s="464"/>
      <c r="BP88" s="464"/>
      <c r="BQ88" s="464"/>
      <c r="BR88" s="468"/>
      <c r="BS88" s="469"/>
      <c r="BT88" s="469"/>
      <c r="BU88" s="469"/>
      <c r="BV88" s="469"/>
      <c r="BW88" s="469"/>
      <c r="BX88" s="469"/>
      <c r="BY88" s="474"/>
      <c r="BZ88" s="475"/>
    </row>
    <row r="89" spans="1:78" s="421" customFormat="1" ht="34.5">
      <c r="A89" s="436">
        <v>5.2</v>
      </c>
      <c r="B89" s="652"/>
      <c r="C89" s="444" t="s">
        <v>348</v>
      </c>
      <c r="D89" s="444"/>
      <c r="E89" s="444"/>
      <c r="F89" s="444"/>
      <c r="G89" s="426"/>
      <c r="H89" s="427"/>
      <c r="I89" s="427"/>
      <c r="J89" s="427"/>
      <c r="K89" s="427"/>
      <c r="L89" s="427"/>
      <c r="M89" s="427"/>
      <c r="N89" s="427"/>
      <c r="O89" s="451"/>
      <c r="P89" s="451"/>
      <c r="Q89" s="451"/>
      <c r="R89" s="451"/>
      <c r="S89" s="451"/>
      <c r="T89" s="451"/>
      <c r="U89" s="451"/>
      <c r="V89" s="451"/>
      <c r="W89" s="451"/>
      <c r="X89" s="427"/>
      <c r="Y89" s="427"/>
      <c r="Z89" s="427"/>
      <c r="AA89" s="427"/>
      <c r="AB89" s="427"/>
      <c r="AC89" s="427"/>
      <c r="AD89" s="427"/>
      <c r="AE89" s="427"/>
      <c r="AF89" s="427"/>
      <c r="AG89" s="427"/>
      <c r="AH89" s="451"/>
      <c r="AI89" s="451"/>
      <c r="AJ89" s="451"/>
      <c r="AK89" s="451"/>
      <c r="AL89" s="451"/>
      <c r="AM89" s="451"/>
      <c r="AN89" s="451"/>
      <c r="AO89" s="451"/>
      <c r="AP89" s="451"/>
      <c r="AQ89" s="460"/>
      <c r="AR89" s="461"/>
      <c r="AS89" s="462"/>
      <c r="AT89" s="462"/>
      <c r="AU89" s="462"/>
      <c r="AV89" s="462"/>
      <c r="AW89" s="462"/>
      <c r="AX89" s="462"/>
      <c r="AY89" s="462"/>
      <c r="AZ89" s="464"/>
      <c r="BA89" s="464"/>
      <c r="BB89" s="464"/>
      <c r="BC89" s="464"/>
      <c r="BD89" s="464"/>
      <c r="BE89" s="464"/>
      <c r="BF89" s="464"/>
      <c r="BG89" s="464"/>
      <c r="BH89" s="464"/>
      <c r="BI89" s="464"/>
      <c r="BJ89" s="464"/>
      <c r="BK89" s="464"/>
      <c r="BL89" s="464"/>
      <c r="BM89" s="464"/>
      <c r="BN89" s="464"/>
      <c r="BO89" s="464"/>
      <c r="BP89" s="464"/>
      <c r="BQ89" s="464"/>
      <c r="BR89" s="468"/>
      <c r="BS89" s="469"/>
      <c r="BT89" s="469"/>
      <c r="BU89" s="469"/>
      <c r="BV89" s="469"/>
      <c r="BW89" s="469"/>
      <c r="BX89" s="469"/>
      <c r="BY89" s="453"/>
      <c r="BZ89" s="476"/>
    </row>
    <row r="90" spans="1:78" s="421" customFormat="1" ht="18">
      <c r="A90" s="441">
        <v>6</v>
      </c>
      <c r="B90" s="442" t="s">
        <v>349</v>
      </c>
      <c r="C90" s="443"/>
      <c r="D90" s="443"/>
      <c r="E90" s="443"/>
      <c r="F90" s="443"/>
      <c r="G90" s="431"/>
      <c r="H90" s="432"/>
      <c r="I90" s="427"/>
      <c r="J90" s="427"/>
      <c r="K90" s="427"/>
      <c r="L90" s="427"/>
      <c r="M90" s="427"/>
      <c r="N90" s="427"/>
      <c r="O90" s="451"/>
      <c r="P90" s="451"/>
      <c r="Q90" s="451"/>
      <c r="R90" s="451"/>
      <c r="S90" s="451"/>
      <c r="T90" s="451"/>
      <c r="U90" s="451"/>
      <c r="V90" s="451"/>
      <c r="W90" s="451"/>
      <c r="X90" s="427"/>
      <c r="Y90" s="427"/>
      <c r="Z90" s="427"/>
      <c r="AA90" s="427"/>
      <c r="AB90" s="427"/>
      <c r="AC90" s="427"/>
      <c r="AD90" s="427"/>
      <c r="AE90" s="427"/>
      <c r="AF90" s="427"/>
      <c r="AG90" s="427"/>
      <c r="AH90" s="451"/>
      <c r="AI90" s="451"/>
      <c r="AJ90" s="451"/>
      <c r="AK90" s="451"/>
      <c r="AL90" s="451"/>
      <c r="AM90" s="451"/>
      <c r="AN90" s="451"/>
      <c r="AO90" s="451"/>
      <c r="AP90" s="451"/>
      <c r="AQ90" s="460"/>
      <c r="AR90" s="461"/>
      <c r="AS90" s="462"/>
      <c r="AT90" s="462"/>
      <c r="AU90" s="462"/>
      <c r="AV90" s="462"/>
      <c r="AW90" s="462"/>
      <c r="AX90" s="462"/>
      <c r="AY90" s="462"/>
      <c r="AZ90" s="464"/>
      <c r="BA90" s="464"/>
      <c r="BB90" s="464"/>
      <c r="BC90" s="464"/>
      <c r="BD90" s="464"/>
      <c r="BE90" s="464"/>
      <c r="BF90" s="464"/>
      <c r="BG90" s="464"/>
      <c r="BH90" s="464"/>
      <c r="BI90" s="464"/>
      <c r="BJ90" s="464"/>
      <c r="BK90" s="464"/>
      <c r="BL90" s="464"/>
      <c r="BM90" s="464"/>
      <c r="BN90" s="464"/>
      <c r="BO90" s="464"/>
      <c r="BP90" s="464"/>
      <c r="BQ90" s="464"/>
      <c r="BR90" s="468"/>
      <c r="BS90" s="469"/>
      <c r="BT90" s="469"/>
      <c r="BU90" s="469"/>
      <c r="BV90" s="469"/>
      <c r="BW90" s="469"/>
      <c r="BX90" s="469"/>
      <c r="BY90" s="474"/>
      <c r="BZ90" s="475"/>
    </row>
    <row r="91" spans="1:78" s="421" customFormat="1" ht="17.25">
      <c r="A91" s="436">
        <v>6.1</v>
      </c>
      <c r="B91" s="440" t="s">
        <v>349</v>
      </c>
      <c r="C91" s="444" t="s">
        <v>350</v>
      </c>
      <c r="D91" s="444"/>
      <c r="E91" s="444"/>
      <c r="F91" s="444"/>
      <c r="G91" s="426"/>
      <c r="H91" s="427"/>
      <c r="I91" s="427"/>
      <c r="J91" s="427"/>
      <c r="K91" s="427"/>
      <c r="L91" s="427"/>
      <c r="M91" s="427"/>
      <c r="N91" s="427"/>
      <c r="O91" s="451"/>
      <c r="P91" s="451"/>
      <c r="Q91" s="451"/>
      <c r="R91" s="451"/>
      <c r="S91" s="451"/>
      <c r="T91" s="451"/>
      <c r="U91" s="451"/>
      <c r="V91" s="451"/>
      <c r="W91" s="451"/>
      <c r="X91" s="427"/>
      <c r="Y91" s="427"/>
      <c r="Z91" s="427"/>
      <c r="AA91" s="427"/>
      <c r="AB91" s="427"/>
      <c r="AC91" s="427"/>
      <c r="AD91" s="427"/>
      <c r="AE91" s="427"/>
      <c r="AF91" s="427"/>
      <c r="AG91" s="427"/>
      <c r="AH91" s="451"/>
      <c r="AI91" s="451"/>
      <c r="AJ91" s="451"/>
      <c r="AK91" s="451"/>
      <c r="AL91" s="451"/>
      <c r="AM91" s="451"/>
      <c r="AN91" s="451"/>
      <c r="AO91" s="451"/>
      <c r="AP91" s="451"/>
      <c r="AQ91" s="460"/>
      <c r="AR91" s="461"/>
      <c r="AS91" s="462"/>
      <c r="AT91" s="462"/>
      <c r="AU91" s="462"/>
      <c r="AV91" s="462"/>
      <c r="AW91" s="462"/>
      <c r="AX91" s="462"/>
      <c r="AY91" s="462"/>
      <c r="AZ91" s="465"/>
      <c r="BA91" s="465"/>
      <c r="BB91" s="465"/>
      <c r="BC91" s="465"/>
      <c r="BD91" s="465"/>
      <c r="BE91" s="465"/>
      <c r="BF91" s="465"/>
      <c r="BG91" s="465"/>
      <c r="BH91" s="465"/>
      <c r="BI91" s="465"/>
      <c r="BJ91" s="465"/>
      <c r="BK91" s="465"/>
      <c r="BL91" s="465"/>
      <c r="BM91" s="465"/>
      <c r="BN91" s="465"/>
      <c r="BO91" s="464"/>
      <c r="BP91" s="464"/>
      <c r="BQ91" s="464"/>
      <c r="BR91" s="468"/>
      <c r="BS91" s="469"/>
      <c r="BT91" s="469"/>
      <c r="BU91" s="469"/>
      <c r="BV91" s="469"/>
      <c r="BW91" s="469"/>
      <c r="BX91" s="469"/>
      <c r="BY91" s="474"/>
      <c r="BZ91" s="475"/>
    </row>
    <row r="92" spans="1:78" s="421" customFormat="1" ht="18">
      <c r="A92" s="441">
        <v>7</v>
      </c>
      <c r="B92" s="481" t="s">
        <v>351</v>
      </c>
      <c r="C92" s="443"/>
      <c r="D92" s="443"/>
      <c r="E92" s="443"/>
      <c r="F92" s="443"/>
      <c r="G92" s="431"/>
      <c r="H92" s="432"/>
      <c r="I92" s="427"/>
      <c r="J92" s="427"/>
      <c r="K92" s="427"/>
      <c r="L92" s="427"/>
      <c r="M92" s="427"/>
      <c r="N92" s="427"/>
      <c r="O92" s="451"/>
      <c r="P92" s="451"/>
      <c r="Q92" s="451"/>
      <c r="R92" s="451"/>
      <c r="S92" s="451"/>
      <c r="T92" s="451"/>
      <c r="U92" s="451"/>
      <c r="V92" s="451"/>
      <c r="W92" s="451"/>
      <c r="X92" s="427"/>
      <c r="Y92" s="427"/>
      <c r="Z92" s="427"/>
      <c r="AA92" s="427"/>
      <c r="AB92" s="427"/>
      <c r="AC92" s="427"/>
      <c r="AD92" s="427"/>
      <c r="AE92" s="427"/>
      <c r="AF92" s="427"/>
      <c r="AG92" s="427"/>
      <c r="AH92" s="451"/>
      <c r="AI92" s="451"/>
      <c r="AJ92" s="451"/>
      <c r="AK92" s="451"/>
      <c r="AL92" s="451"/>
      <c r="AM92" s="451"/>
      <c r="AN92" s="451"/>
      <c r="AO92" s="451"/>
      <c r="AP92" s="451"/>
      <c r="AQ92" s="460"/>
      <c r="AR92" s="461"/>
      <c r="AS92" s="462"/>
      <c r="AT92" s="462"/>
      <c r="AU92" s="462"/>
      <c r="AV92" s="462"/>
      <c r="AW92" s="462"/>
      <c r="AX92" s="462"/>
      <c r="AY92" s="462"/>
      <c r="AZ92" s="464"/>
      <c r="BA92" s="464"/>
      <c r="BB92" s="464"/>
      <c r="BC92" s="464"/>
      <c r="BD92" s="464"/>
      <c r="BE92" s="464"/>
      <c r="BF92" s="464"/>
      <c r="BG92" s="464"/>
      <c r="BH92" s="464"/>
      <c r="BI92" s="464"/>
      <c r="BJ92" s="464"/>
      <c r="BK92" s="464"/>
      <c r="BL92" s="464"/>
      <c r="BM92" s="464"/>
      <c r="BN92" s="464"/>
      <c r="BO92" s="464"/>
      <c r="BP92" s="464"/>
      <c r="BQ92" s="464"/>
      <c r="BR92" s="468"/>
      <c r="BS92" s="469"/>
      <c r="BT92" s="469"/>
      <c r="BU92" s="469"/>
      <c r="BV92" s="469"/>
      <c r="BW92" s="469"/>
      <c r="BX92" s="469"/>
      <c r="BY92" s="474"/>
      <c r="BZ92" s="475"/>
    </row>
    <row r="93" spans="1:78" s="421" customFormat="1" ht="18">
      <c r="A93" s="441">
        <v>7.1</v>
      </c>
      <c r="B93" s="442" t="s">
        <v>352</v>
      </c>
      <c r="C93" s="443"/>
      <c r="D93" s="443"/>
      <c r="E93" s="443"/>
      <c r="F93" s="443"/>
      <c r="G93" s="431"/>
      <c r="H93" s="432"/>
      <c r="I93" s="427"/>
      <c r="J93" s="427"/>
      <c r="K93" s="427"/>
      <c r="L93" s="427"/>
      <c r="M93" s="427"/>
      <c r="N93" s="427"/>
      <c r="O93" s="451"/>
      <c r="P93" s="451"/>
      <c r="Q93" s="451"/>
      <c r="R93" s="451"/>
      <c r="S93" s="451"/>
      <c r="T93" s="451"/>
      <c r="U93" s="451"/>
      <c r="V93" s="451"/>
      <c r="W93" s="451"/>
      <c r="X93" s="427"/>
      <c r="Y93" s="427"/>
      <c r="Z93" s="427"/>
      <c r="AA93" s="427"/>
      <c r="AB93" s="427"/>
      <c r="AC93" s="427"/>
      <c r="AD93" s="427"/>
      <c r="AE93" s="427"/>
      <c r="AF93" s="427"/>
      <c r="AG93" s="427"/>
      <c r="AH93" s="451"/>
      <c r="AI93" s="451"/>
      <c r="AJ93" s="451"/>
      <c r="AK93" s="451"/>
      <c r="AL93" s="451"/>
      <c r="AM93" s="451"/>
      <c r="AN93" s="451"/>
      <c r="AO93" s="451"/>
      <c r="AP93" s="451"/>
      <c r="AQ93" s="460"/>
      <c r="AR93" s="461"/>
      <c r="AS93" s="462"/>
      <c r="AT93" s="462"/>
      <c r="AU93" s="462"/>
      <c r="AV93" s="462"/>
      <c r="AW93" s="462"/>
      <c r="AX93" s="462"/>
      <c r="AY93" s="462"/>
      <c r="AZ93" s="464"/>
      <c r="BA93" s="464"/>
      <c r="BB93" s="464"/>
      <c r="BC93" s="464"/>
      <c r="BD93" s="464"/>
      <c r="BE93" s="464"/>
      <c r="BF93" s="464"/>
      <c r="BG93" s="464"/>
      <c r="BH93" s="464"/>
      <c r="BI93" s="464"/>
      <c r="BJ93" s="464"/>
      <c r="BK93" s="464"/>
      <c r="BL93" s="464"/>
      <c r="BM93" s="464"/>
      <c r="BN93" s="464"/>
      <c r="BO93" s="464"/>
      <c r="BP93" s="464"/>
      <c r="BQ93" s="464"/>
      <c r="BR93" s="468"/>
      <c r="BS93" s="469"/>
      <c r="BT93" s="469"/>
      <c r="BU93" s="469"/>
      <c r="BV93" s="469"/>
      <c r="BW93" s="469"/>
      <c r="BX93" s="469"/>
      <c r="BY93" s="474"/>
      <c r="BZ93" s="475"/>
    </row>
    <row r="94" spans="1:78" s="421" customFormat="1" ht="17.25">
      <c r="A94" s="436" t="s">
        <v>353</v>
      </c>
      <c r="B94" s="654" t="s">
        <v>352</v>
      </c>
      <c r="C94" s="482" t="s">
        <v>354</v>
      </c>
      <c r="D94" s="482"/>
      <c r="E94" s="482"/>
      <c r="F94" s="482"/>
      <c r="G94" s="426"/>
      <c r="H94" s="427"/>
      <c r="I94" s="427"/>
      <c r="J94" s="427"/>
      <c r="K94" s="427"/>
      <c r="L94" s="427"/>
      <c r="M94" s="427"/>
      <c r="N94" s="427"/>
      <c r="O94" s="451"/>
      <c r="P94" s="453"/>
      <c r="Q94" s="453"/>
      <c r="R94" s="453"/>
      <c r="S94" s="453"/>
      <c r="T94" s="451"/>
      <c r="U94" s="451"/>
      <c r="V94" s="451"/>
      <c r="W94" s="451"/>
      <c r="X94" s="427"/>
      <c r="Y94" s="427"/>
      <c r="Z94" s="427"/>
      <c r="AA94" s="427"/>
      <c r="AB94" s="427"/>
      <c r="AC94" s="427"/>
      <c r="AD94" s="427"/>
      <c r="AE94" s="427"/>
      <c r="AF94" s="427"/>
      <c r="AG94" s="427"/>
      <c r="AH94" s="451"/>
      <c r="AI94" s="451"/>
      <c r="AJ94" s="451"/>
      <c r="AK94" s="451"/>
      <c r="AL94" s="451"/>
      <c r="AM94" s="451"/>
      <c r="AN94" s="451"/>
      <c r="AO94" s="451"/>
      <c r="AP94" s="451"/>
      <c r="AQ94" s="460"/>
      <c r="AR94" s="461"/>
      <c r="AS94" s="462"/>
      <c r="AT94" s="462"/>
      <c r="AU94" s="462"/>
      <c r="AV94" s="462"/>
      <c r="AW94" s="462"/>
      <c r="AX94" s="462"/>
      <c r="AY94" s="462"/>
      <c r="AZ94" s="464"/>
      <c r="BA94" s="464"/>
      <c r="BB94" s="464"/>
      <c r="BC94" s="464"/>
      <c r="BD94" s="464"/>
      <c r="BE94" s="464"/>
      <c r="BF94" s="464"/>
      <c r="BG94" s="464"/>
      <c r="BH94" s="464"/>
      <c r="BI94" s="464"/>
      <c r="BJ94" s="464"/>
      <c r="BK94" s="464"/>
      <c r="BL94" s="464"/>
      <c r="BM94" s="464"/>
      <c r="BN94" s="464"/>
      <c r="BO94" s="464"/>
      <c r="BP94" s="464"/>
      <c r="BQ94" s="464"/>
      <c r="BR94" s="469"/>
      <c r="BS94" s="469"/>
      <c r="BT94" s="469"/>
      <c r="BU94" s="469"/>
      <c r="BV94" s="469"/>
      <c r="BW94" s="469"/>
      <c r="BX94" s="469"/>
      <c r="BY94" s="474"/>
      <c r="BZ94" s="475"/>
    </row>
    <row r="95" spans="1:78" s="421" customFormat="1" ht="17.25">
      <c r="A95" s="436" t="s">
        <v>355</v>
      </c>
      <c r="B95" s="654"/>
      <c r="C95" s="444" t="s">
        <v>356</v>
      </c>
      <c r="D95" s="444"/>
      <c r="E95" s="444"/>
      <c r="F95" s="444"/>
      <c r="G95" s="426"/>
      <c r="H95" s="427"/>
      <c r="I95" s="427"/>
      <c r="J95" s="427"/>
      <c r="K95" s="427"/>
      <c r="L95" s="427"/>
      <c r="M95" s="427"/>
      <c r="N95" s="427"/>
      <c r="O95" s="451"/>
      <c r="P95" s="451"/>
      <c r="Q95" s="451"/>
      <c r="R95" s="451"/>
      <c r="S95" s="456"/>
      <c r="T95" s="456"/>
      <c r="U95" s="456"/>
      <c r="V95" s="456"/>
      <c r="W95" s="456"/>
      <c r="X95" s="456"/>
      <c r="Y95" s="427"/>
      <c r="Z95" s="427"/>
      <c r="AA95" s="427"/>
      <c r="AB95" s="427"/>
      <c r="AC95" s="427"/>
      <c r="AD95" s="427"/>
      <c r="AE95" s="427"/>
      <c r="AF95" s="427"/>
      <c r="AG95" s="427"/>
      <c r="AH95" s="451"/>
      <c r="AI95" s="451"/>
      <c r="AJ95" s="451"/>
      <c r="AK95" s="451"/>
      <c r="AL95" s="451"/>
      <c r="AM95" s="451"/>
      <c r="AN95" s="451"/>
      <c r="AO95" s="451"/>
      <c r="AP95" s="451"/>
      <c r="AQ95" s="460"/>
      <c r="AR95" s="461"/>
      <c r="AS95" s="462"/>
      <c r="AT95" s="462"/>
      <c r="AU95" s="462"/>
      <c r="AV95" s="462"/>
      <c r="AW95" s="462"/>
      <c r="AX95" s="462"/>
      <c r="AY95" s="462"/>
      <c r="AZ95" s="464"/>
      <c r="BA95" s="464"/>
      <c r="BB95" s="464"/>
      <c r="BC95" s="464"/>
      <c r="BD95" s="464"/>
      <c r="BE95" s="464"/>
      <c r="BF95" s="464"/>
      <c r="BG95" s="464"/>
      <c r="BH95" s="464"/>
      <c r="BI95" s="464"/>
      <c r="BJ95" s="464"/>
      <c r="BK95" s="464"/>
      <c r="BL95" s="464"/>
      <c r="BM95" s="464"/>
      <c r="BN95" s="464"/>
      <c r="BO95" s="464"/>
      <c r="BP95" s="464"/>
      <c r="BQ95" s="464"/>
      <c r="BR95" s="469"/>
      <c r="BS95" s="469"/>
      <c r="BT95" s="469"/>
      <c r="BU95" s="469"/>
      <c r="BV95" s="469"/>
      <c r="BW95" s="469"/>
      <c r="BX95" s="469"/>
      <c r="BY95" s="474"/>
      <c r="BZ95" s="475"/>
    </row>
    <row r="96" spans="1:78" s="421" customFormat="1" ht="17.25">
      <c r="A96" s="436" t="s">
        <v>357</v>
      </c>
      <c r="B96" s="654"/>
      <c r="C96" s="444" t="s">
        <v>358</v>
      </c>
      <c r="D96" s="444"/>
      <c r="E96" s="444"/>
      <c r="F96" s="444"/>
      <c r="G96" s="431"/>
      <c r="H96" s="432"/>
      <c r="I96" s="427"/>
      <c r="J96" s="427"/>
      <c r="K96" s="427"/>
      <c r="L96" s="427"/>
      <c r="M96" s="427"/>
      <c r="N96" s="427"/>
      <c r="O96" s="451"/>
      <c r="P96" s="451"/>
      <c r="Q96" s="451"/>
      <c r="R96" s="451"/>
      <c r="S96" s="451"/>
      <c r="T96" s="451"/>
      <c r="U96" s="451"/>
      <c r="V96" s="451"/>
      <c r="W96" s="451"/>
      <c r="X96" s="453"/>
      <c r="Y96" s="453"/>
      <c r="Z96" s="453"/>
      <c r="AA96" s="453"/>
      <c r="AB96" s="453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87"/>
      <c r="AR96" s="488"/>
      <c r="AS96" s="465"/>
      <c r="AT96" s="465"/>
      <c r="AU96" s="465"/>
      <c r="AV96" s="465"/>
      <c r="AW96" s="465"/>
      <c r="AX96" s="465"/>
      <c r="AY96" s="465"/>
      <c r="AZ96" s="465"/>
      <c r="BA96" s="465"/>
      <c r="BB96" s="465"/>
      <c r="BC96" s="465"/>
      <c r="BD96" s="465"/>
      <c r="BE96" s="465"/>
      <c r="BF96" s="465"/>
      <c r="BG96" s="465"/>
      <c r="BH96" s="465"/>
      <c r="BI96" s="465"/>
      <c r="BJ96" s="465"/>
      <c r="BK96" s="465"/>
      <c r="BL96" s="465"/>
      <c r="BM96" s="465"/>
      <c r="BN96" s="465"/>
      <c r="BO96" s="464"/>
      <c r="BP96" s="464"/>
      <c r="BQ96" s="464"/>
      <c r="BR96" s="469"/>
      <c r="BS96" s="469"/>
      <c r="BT96" s="469"/>
      <c r="BU96" s="469"/>
      <c r="BV96" s="469"/>
      <c r="BW96" s="469"/>
      <c r="BX96" s="469"/>
      <c r="BY96" s="474"/>
      <c r="BZ96" s="475"/>
    </row>
    <row r="97" spans="1:78" s="421" customFormat="1" ht="17.25">
      <c r="A97" s="436" t="s">
        <v>359</v>
      </c>
      <c r="B97" s="654"/>
      <c r="C97" s="444" t="s">
        <v>360</v>
      </c>
      <c r="D97" s="444"/>
      <c r="E97" s="444"/>
      <c r="F97" s="444"/>
      <c r="G97" s="431"/>
      <c r="H97" s="432"/>
      <c r="I97" s="427"/>
      <c r="J97" s="427"/>
      <c r="K97" s="427"/>
      <c r="L97" s="427"/>
      <c r="M97" s="427"/>
      <c r="N97" s="427"/>
      <c r="O97" s="451"/>
      <c r="P97" s="451"/>
      <c r="Q97" s="451"/>
      <c r="R97" s="451"/>
      <c r="S97" s="451"/>
      <c r="T97" s="451"/>
      <c r="U97" s="451"/>
      <c r="V97" s="451"/>
      <c r="W97" s="451"/>
      <c r="X97" s="427"/>
      <c r="Y97" s="427"/>
      <c r="Z97" s="427"/>
      <c r="AA97" s="427"/>
      <c r="AB97" s="427"/>
      <c r="AC97" s="427"/>
      <c r="AD97" s="427"/>
      <c r="AE97" s="427"/>
      <c r="AF97" s="427"/>
      <c r="AG97" s="427"/>
      <c r="AH97" s="451"/>
      <c r="AI97" s="451"/>
      <c r="AJ97" s="451"/>
      <c r="AK97" s="451"/>
      <c r="AL97" s="451"/>
      <c r="AM97" s="451"/>
      <c r="AN97" s="451"/>
      <c r="AO97" s="451"/>
      <c r="AP97" s="451"/>
      <c r="AQ97" s="460"/>
      <c r="AR97" s="461"/>
      <c r="AS97" s="462"/>
      <c r="AT97" s="462"/>
      <c r="AU97" s="462"/>
      <c r="AV97" s="462"/>
      <c r="AW97" s="462"/>
      <c r="AX97" s="462"/>
      <c r="AY97" s="462"/>
      <c r="AZ97" s="464"/>
      <c r="BA97" s="464"/>
      <c r="BB97" s="464"/>
      <c r="BC97" s="464"/>
      <c r="BD97" s="464"/>
      <c r="BE97" s="464"/>
      <c r="BF97" s="464"/>
      <c r="BG97" s="464"/>
      <c r="BH97" s="464"/>
      <c r="BI97" s="464"/>
      <c r="BJ97" s="464"/>
      <c r="BK97" s="464"/>
      <c r="BL97" s="464"/>
      <c r="BM97" s="464"/>
      <c r="BN97" s="465"/>
      <c r="BO97" s="464"/>
      <c r="BP97" s="464"/>
      <c r="BQ97" s="464"/>
      <c r="BR97" s="469"/>
      <c r="BS97" s="469"/>
      <c r="BT97" s="469"/>
      <c r="BU97" s="469"/>
      <c r="BV97" s="469"/>
      <c r="BW97" s="469"/>
      <c r="BX97" s="469"/>
      <c r="BY97" s="474"/>
      <c r="BZ97" s="475"/>
    </row>
    <row r="98" spans="1:78" s="421" customFormat="1" ht="18">
      <c r="A98" s="441">
        <v>7.2</v>
      </c>
      <c r="B98" s="442" t="s">
        <v>361</v>
      </c>
      <c r="C98" s="443"/>
      <c r="D98" s="443"/>
      <c r="E98" s="443"/>
      <c r="F98" s="443"/>
      <c r="G98" s="431"/>
      <c r="H98" s="432"/>
      <c r="I98" s="427"/>
      <c r="J98" s="427"/>
      <c r="K98" s="427"/>
      <c r="L98" s="427"/>
      <c r="M98" s="427"/>
      <c r="N98" s="427"/>
      <c r="O98" s="451"/>
      <c r="P98" s="451"/>
      <c r="Q98" s="451"/>
      <c r="R98" s="451"/>
      <c r="S98" s="451"/>
      <c r="T98" s="451"/>
      <c r="U98" s="451"/>
      <c r="V98" s="451"/>
      <c r="W98" s="451"/>
      <c r="X98" s="427"/>
      <c r="Y98" s="427"/>
      <c r="Z98" s="427"/>
      <c r="AA98" s="427"/>
      <c r="AB98" s="427"/>
      <c r="AC98" s="427"/>
      <c r="AD98" s="427"/>
      <c r="AE98" s="427"/>
      <c r="AF98" s="427"/>
      <c r="AG98" s="427"/>
      <c r="AH98" s="451"/>
      <c r="AI98" s="451"/>
      <c r="AJ98" s="451"/>
      <c r="AK98" s="451"/>
      <c r="AL98" s="451"/>
      <c r="AM98" s="451"/>
      <c r="AN98" s="451"/>
      <c r="AO98" s="451"/>
      <c r="AP98" s="451"/>
      <c r="AQ98" s="460"/>
      <c r="AR98" s="461"/>
      <c r="AS98" s="462"/>
      <c r="AT98" s="462"/>
      <c r="AU98" s="462"/>
      <c r="AV98" s="462"/>
      <c r="AW98" s="462"/>
      <c r="AX98" s="462"/>
      <c r="AY98" s="462"/>
      <c r="AZ98" s="464"/>
      <c r="BA98" s="464"/>
      <c r="BB98" s="464"/>
      <c r="BC98" s="464"/>
      <c r="BD98" s="464"/>
      <c r="BE98" s="464"/>
      <c r="BF98" s="464"/>
      <c r="BG98" s="464"/>
      <c r="BH98" s="464"/>
      <c r="BI98" s="464"/>
      <c r="BJ98" s="464"/>
      <c r="BK98" s="464"/>
      <c r="BL98" s="464"/>
      <c r="BM98" s="464"/>
      <c r="BN98" s="464"/>
      <c r="BO98" s="464"/>
      <c r="BP98" s="464"/>
      <c r="BQ98" s="464"/>
      <c r="BR98" s="468"/>
      <c r="BS98" s="469"/>
      <c r="BT98" s="469"/>
      <c r="BU98" s="469"/>
      <c r="BV98" s="469"/>
      <c r="BW98" s="469"/>
      <c r="BX98" s="469"/>
      <c r="BY98" s="474"/>
      <c r="BZ98" s="475"/>
    </row>
    <row r="99" spans="1:78" s="421" customFormat="1" ht="28.7" customHeight="1">
      <c r="A99" s="483" t="s">
        <v>362</v>
      </c>
      <c r="B99" s="651" t="s">
        <v>363</v>
      </c>
      <c r="C99" s="448" t="s">
        <v>364</v>
      </c>
      <c r="D99" s="448"/>
      <c r="E99" s="448"/>
      <c r="F99" s="448"/>
      <c r="G99" s="426"/>
      <c r="H99" s="427"/>
      <c r="I99" s="427"/>
      <c r="J99" s="427"/>
      <c r="K99" s="427"/>
      <c r="L99" s="427"/>
      <c r="M99" s="427"/>
      <c r="N99" s="427"/>
      <c r="O99" s="451"/>
      <c r="P99" s="451"/>
      <c r="Q99" s="451"/>
      <c r="R99" s="451"/>
      <c r="S99" s="451"/>
      <c r="T99" s="451"/>
      <c r="U99" s="451"/>
      <c r="V99" s="451"/>
      <c r="W99" s="451"/>
      <c r="X99" s="453"/>
      <c r="Y99" s="453"/>
      <c r="Z99" s="453"/>
      <c r="AA99" s="453"/>
      <c r="AB99" s="453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87"/>
      <c r="AR99" s="488"/>
      <c r="AS99" s="465"/>
      <c r="AT99" s="465"/>
      <c r="AU99" s="465"/>
      <c r="AV99" s="465"/>
      <c r="AW99" s="465"/>
      <c r="AX99" s="465"/>
      <c r="AY99" s="465"/>
      <c r="AZ99" s="465"/>
      <c r="BA99" s="465"/>
      <c r="BB99" s="465"/>
      <c r="BC99" s="465"/>
      <c r="BD99" s="465"/>
      <c r="BE99" s="465"/>
      <c r="BF99" s="465"/>
      <c r="BG99" s="465"/>
      <c r="BH99" s="465"/>
      <c r="BI99" s="465"/>
      <c r="BJ99" s="465"/>
      <c r="BK99" s="465"/>
      <c r="BL99" s="465"/>
      <c r="BM99" s="465"/>
      <c r="BN99" s="465"/>
      <c r="BO99" s="464"/>
      <c r="BP99" s="464"/>
      <c r="BQ99" s="464"/>
      <c r="BR99" s="469"/>
      <c r="BS99" s="469"/>
      <c r="BT99" s="469"/>
      <c r="BU99" s="469"/>
      <c r="BV99" s="469"/>
      <c r="BW99" s="469"/>
      <c r="BX99" s="469"/>
      <c r="BY99" s="474"/>
      <c r="BZ99" s="475"/>
    </row>
    <row r="100" spans="1:78" s="421" customFormat="1" ht="17.25">
      <c r="A100" s="483" t="s">
        <v>365</v>
      </c>
      <c r="B100" s="653"/>
      <c r="C100" s="448" t="s">
        <v>366</v>
      </c>
      <c r="D100" s="448"/>
      <c r="E100" s="448"/>
      <c r="F100" s="448"/>
      <c r="G100" s="426"/>
      <c r="H100" s="427"/>
      <c r="I100" s="427"/>
      <c r="J100" s="427"/>
      <c r="K100" s="427"/>
      <c r="L100" s="427"/>
      <c r="M100" s="427"/>
      <c r="N100" s="427"/>
      <c r="O100" s="451"/>
      <c r="P100" s="451"/>
      <c r="Q100" s="451"/>
      <c r="R100" s="451"/>
      <c r="S100" s="451"/>
      <c r="T100" s="451"/>
      <c r="U100" s="451"/>
      <c r="V100" s="451"/>
      <c r="W100" s="451"/>
      <c r="X100" s="453"/>
      <c r="Y100" s="453"/>
      <c r="Z100" s="453"/>
      <c r="AA100" s="453"/>
      <c r="AB100" s="453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87"/>
      <c r="AR100" s="488"/>
      <c r="AS100" s="465"/>
      <c r="AT100" s="465"/>
      <c r="AU100" s="465"/>
      <c r="AV100" s="465"/>
      <c r="AW100" s="465"/>
      <c r="AX100" s="465"/>
      <c r="AY100" s="465"/>
      <c r="AZ100" s="465"/>
      <c r="BA100" s="465"/>
      <c r="BB100" s="465"/>
      <c r="BC100" s="465"/>
      <c r="BD100" s="465"/>
      <c r="BE100" s="465"/>
      <c r="BF100" s="465"/>
      <c r="BG100" s="465"/>
      <c r="BH100" s="465"/>
      <c r="BI100" s="465"/>
      <c r="BJ100" s="465"/>
      <c r="BK100" s="465"/>
      <c r="BL100" s="465"/>
      <c r="BM100" s="465"/>
      <c r="BN100" s="465"/>
      <c r="BO100" s="464"/>
      <c r="BP100" s="464"/>
      <c r="BQ100" s="464"/>
      <c r="BR100" s="468"/>
      <c r="BS100" s="469"/>
      <c r="BT100" s="469"/>
      <c r="BU100" s="469"/>
      <c r="BV100" s="469"/>
      <c r="BW100" s="469"/>
      <c r="BX100" s="469"/>
      <c r="BY100" s="474"/>
      <c r="BZ100" s="475"/>
    </row>
    <row r="101" spans="1:78" s="421" customFormat="1" ht="17.25">
      <c r="A101" s="483" t="s">
        <v>367</v>
      </c>
      <c r="B101" s="653"/>
      <c r="C101" s="448" t="s">
        <v>368</v>
      </c>
      <c r="D101" s="448"/>
      <c r="E101" s="448"/>
      <c r="F101" s="448"/>
      <c r="G101" s="426"/>
      <c r="H101" s="427"/>
      <c r="I101" s="427"/>
      <c r="J101" s="427"/>
      <c r="K101" s="427"/>
      <c r="L101" s="427"/>
      <c r="M101" s="427"/>
      <c r="N101" s="427"/>
      <c r="O101" s="451"/>
      <c r="P101" s="451"/>
      <c r="Q101" s="451"/>
      <c r="R101" s="451"/>
      <c r="S101" s="451"/>
      <c r="T101" s="451"/>
      <c r="U101" s="451"/>
      <c r="V101" s="451"/>
      <c r="W101" s="451"/>
      <c r="X101" s="453"/>
      <c r="Y101" s="453"/>
      <c r="Z101" s="453"/>
      <c r="AA101" s="453"/>
      <c r="AB101" s="453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87"/>
      <c r="AR101" s="488"/>
      <c r="AS101" s="465"/>
      <c r="AT101" s="465"/>
      <c r="AU101" s="465"/>
      <c r="AV101" s="465"/>
      <c r="AW101" s="465"/>
      <c r="AX101" s="465"/>
      <c r="AY101" s="465"/>
      <c r="AZ101" s="465"/>
      <c r="BA101" s="465"/>
      <c r="BB101" s="465"/>
      <c r="BC101" s="465"/>
      <c r="BD101" s="465"/>
      <c r="BE101" s="465"/>
      <c r="BF101" s="465"/>
      <c r="BG101" s="465"/>
      <c r="BH101" s="465"/>
      <c r="BI101" s="465"/>
      <c r="BJ101" s="465"/>
      <c r="BK101" s="465"/>
      <c r="BL101" s="465"/>
      <c r="BM101" s="465"/>
      <c r="BN101" s="465"/>
      <c r="BO101" s="464"/>
      <c r="BP101" s="464"/>
      <c r="BQ101" s="464"/>
      <c r="BR101" s="469"/>
      <c r="BS101" s="469"/>
      <c r="BT101" s="469"/>
      <c r="BU101" s="469"/>
      <c r="BV101" s="469"/>
      <c r="BW101" s="469"/>
      <c r="BX101" s="469"/>
      <c r="BY101" s="474"/>
      <c r="BZ101" s="475"/>
    </row>
    <row r="102" spans="1:78" s="421" customFormat="1" ht="17.25">
      <c r="A102" s="483" t="s">
        <v>369</v>
      </c>
      <c r="B102" s="653"/>
      <c r="C102" s="448" t="s">
        <v>370</v>
      </c>
      <c r="D102" s="448"/>
      <c r="E102" s="448"/>
      <c r="F102" s="448"/>
      <c r="G102" s="426"/>
      <c r="H102" s="427"/>
      <c r="I102" s="427"/>
      <c r="J102" s="427"/>
      <c r="K102" s="427"/>
      <c r="L102" s="427"/>
      <c r="M102" s="427"/>
      <c r="N102" s="427"/>
      <c r="O102" s="451"/>
      <c r="P102" s="451"/>
      <c r="Q102" s="451"/>
      <c r="R102" s="451"/>
      <c r="S102" s="451"/>
      <c r="T102" s="451"/>
      <c r="U102" s="451"/>
      <c r="V102" s="451"/>
      <c r="W102" s="451"/>
      <c r="X102" s="453"/>
      <c r="Y102" s="453"/>
      <c r="Z102" s="453"/>
      <c r="AA102" s="453"/>
      <c r="AB102" s="453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87"/>
      <c r="AR102" s="488"/>
      <c r="AS102" s="465"/>
      <c r="AT102" s="465"/>
      <c r="AU102" s="465"/>
      <c r="AV102" s="465"/>
      <c r="AW102" s="465"/>
      <c r="AX102" s="465"/>
      <c r="AY102" s="465"/>
      <c r="AZ102" s="465"/>
      <c r="BA102" s="465"/>
      <c r="BB102" s="465"/>
      <c r="BC102" s="465"/>
      <c r="BD102" s="465"/>
      <c r="BE102" s="465"/>
      <c r="BF102" s="465"/>
      <c r="BG102" s="465"/>
      <c r="BH102" s="465"/>
      <c r="BI102" s="465"/>
      <c r="BJ102" s="465"/>
      <c r="BK102" s="464"/>
      <c r="BL102" s="464"/>
      <c r="BM102" s="464"/>
      <c r="BN102" s="464"/>
      <c r="BO102" s="464"/>
      <c r="BP102" s="464"/>
      <c r="BQ102" s="464"/>
      <c r="BR102" s="468"/>
      <c r="BS102" s="469"/>
      <c r="BT102" s="469"/>
      <c r="BU102" s="469"/>
      <c r="BV102" s="469"/>
      <c r="BW102" s="469"/>
      <c r="BX102" s="469"/>
      <c r="BY102" s="474"/>
      <c r="BZ102" s="475"/>
    </row>
    <row r="103" spans="1:78" s="421" customFormat="1" ht="17.25">
      <c r="A103" s="483" t="s">
        <v>371</v>
      </c>
      <c r="B103" s="653"/>
      <c r="C103" s="448" t="s">
        <v>372</v>
      </c>
      <c r="D103" s="448"/>
      <c r="E103" s="448"/>
      <c r="F103" s="448"/>
      <c r="G103" s="426"/>
      <c r="H103" s="427"/>
      <c r="I103" s="427"/>
      <c r="J103" s="427"/>
      <c r="K103" s="427"/>
      <c r="L103" s="427"/>
      <c r="M103" s="427"/>
      <c r="N103" s="427"/>
      <c r="O103" s="451"/>
      <c r="P103" s="451"/>
      <c r="Q103" s="451"/>
      <c r="R103" s="451"/>
      <c r="S103" s="451"/>
      <c r="T103" s="451"/>
      <c r="U103" s="451"/>
      <c r="V103" s="451"/>
      <c r="W103" s="451"/>
      <c r="X103" s="427"/>
      <c r="Y103" s="427"/>
      <c r="Z103" s="427"/>
      <c r="AA103" s="427"/>
      <c r="AB103" s="427"/>
      <c r="AC103" s="427"/>
      <c r="AD103" s="427"/>
      <c r="AE103" s="427"/>
      <c r="AF103" s="427"/>
      <c r="AG103" s="427"/>
      <c r="AH103" s="451"/>
      <c r="AI103" s="451"/>
      <c r="AJ103" s="451"/>
      <c r="AK103" s="451"/>
      <c r="AL103" s="451"/>
      <c r="AM103" s="451"/>
      <c r="AN103" s="451"/>
      <c r="AO103" s="451"/>
      <c r="AP103" s="451"/>
      <c r="AQ103" s="460"/>
      <c r="AR103" s="461"/>
      <c r="AS103" s="462"/>
      <c r="AT103" s="462"/>
      <c r="AU103" s="462"/>
      <c r="AV103" s="462"/>
      <c r="AW103" s="462"/>
      <c r="AX103" s="462"/>
      <c r="AY103" s="462"/>
      <c r="AZ103" s="464"/>
      <c r="BA103" s="464"/>
      <c r="BB103" s="464"/>
      <c r="BC103" s="464"/>
      <c r="BD103" s="464"/>
      <c r="BE103" s="464"/>
      <c r="BF103" s="464"/>
      <c r="BG103" s="464"/>
      <c r="BH103" s="464"/>
      <c r="BI103" s="464"/>
      <c r="BJ103" s="466"/>
      <c r="BK103" s="466"/>
      <c r="BL103" s="466"/>
      <c r="BM103" s="466"/>
      <c r="BN103" s="466"/>
      <c r="BO103" s="464"/>
      <c r="BP103" s="464"/>
      <c r="BQ103" s="464"/>
      <c r="BR103" s="469"/>
      <c r="BS103" s="469"/>
      <c r="BT103" s="469"/>
      <c r="BU103" s="469"/>
      <c r="BV103" s="469"/>
      <c r="BW103" s="469"/>
      <c r="BX103" s="469"/>
      <c r="BY103" s="474"/>
      <c r="BZ103" s="475"/>
    </row>
    <row r="104" spans="1:78" s="421" customFormat="1" ht="17.25">
      <c r="A104" s="483" t="s">
        <v>373</v>
      </c>
      <c r="B104" s="653"/>
      <c r="C104" s="478" t="s">
        <v>374</v>
      </c>
      <c r="D104" s="478"/>
      <c r="E104" s="478"/>
      <c r="F104" s="478"/>
      <c r="G104" s="426"/>
      <c r="H104" s="427"/>
      <c r="I104" s="427"/>
      <c r="J104" s="427"/>
      <c r="K104" s="427"/>
      <c r="L104" s="427"/>
      <c r="M104" s="427"/>
      <c r="N104" s="427"/>
      <c r="O104" s="451"/>
      <c r="P104" s="451"/>
      <c r="Q104" s="451"/>
      <c r="R104" s="451"/>
      <c r="S104" s="451"/>
      <c r="T104" s="451"/>
      <c r="U104" s="451"/>
      <c r="V104" s="451"/>
      <c r="W104" s="451"/>
      <c r="X104" s="427"/>
      <c r="Y104" s="427"/>
      <c r="Z104" s="427"/>
      <c r="AA104" s="427"/>
      <c r="AB104" s="427"/>
      <c r="AC104" s="427"/>
      <c r="AD104" s="427"/>
      <c r="AE104" s="427"/>
      <c r="AF104" s="427"/>
      <c r="AG104" s="427"/>
      <c r="AH104" s="451"/>
      <c r="AI104" s="451"/>
      <c r="AJ104" s="451"/>
      <c r="AK104" s="451"/>
      <c r="AL104" s="451"/>
      <c r="AM104" s="451"/>
      <c r="AN104" s="451"/>
      <c r="AO104" s="451"/>
      <c r="AP104" s="451"/>
      <c r="AQ104" s="460"/>
      <c r="AR104" s="461"/>
      <c r="AS104" s="462"/>
      <c r="AT104" s="462"/>
      <c r="AU104" s="462"/>
      <c r="AV104" s="462"/>
      <c r="AW104" s="462"/>
      <c r="AX104" s="462"/>
      <c r="AY104" s="462"/>
      <c r="AZ104" s="464"/>
      <c r="BA104" s="464"/>
      <c r="BB104" s="464"/>
      <c r="BC104" s="464"/>
      <c r="BD104" s="464"/>
      <c r="BE104" s="464"/>
      <c r="BF104" s="464"/>
      <c r="BG104" s="464"/>
      <c r="BH104" s="464"/>
      <c r="BI104" s="464"/>
      <c r="BJ104" s="464"/>
      <c r="BK104" s="464"/>
      <c r="BL104" s="464"/>
      <c r="BM104" s="464"/>
      <c r="BN104" s="465"/>
      <c r="BO104" s="465"/>
      <c r="BP104" s="465"/>
      <c r="BQ104" s="465"/>
      <c r="BR104" s="489"/>
      <c r="BS104" s="453"/>
      <c r="BT104" s="453"/>
      <c r="BU104" s="453"/>
      <c r="BV104" s="453"/>
      <c r="BW104" s="453"/>
      <c r="BX104" s="469"/>
      <c r="BY104" s="474"/>
      <c r="BZ104" s="475"/>
    </row>
    <row r="105" spans="1:78" s="421" customFormat="1" ht="17.25">
      <c r="A105" s="483" t="s">
        <v>375</v>
      </c>
      <c r="B105" s="653"/>
      <c r="C105" s="484" t="s">
        <v>376</v>
      </c>
      <c r="D105" s="484"/>
      <c r="E105" s="484"/>
      <c r="F105" s="484"/>
      <c r="G105" s="426"/>
      <c r="H105" s="427"/>
      <c r="I105" s="427"/>
      <c r="J105" s="427"/>
      <c r="K105" s="427"/>
      <c r="L105" s="427"/>
      <c r="M105" s="427"/>
      <c r="N105" s="427"/>
      <c r="O105" s="451"/>
      <c r="P105" s="451"/>
      <c r="Q105" s="451"/>
      <c r="R105" s="451"/>
      <c r="S105" s="451"/>
      <c r="T105" s="451"/>
      <c r="U105" s="451"/>
      <c r="V105" s="451"/>
      <c r="W105" s="451"/>
      <c r="X105" s="427"/>
      <c r="Y105" s="427"/>
      <c r="Z105" s="427"/>
      <c r="AA105" s="427"/>
      <c r="AB105" s="427"/>
      <c r="AC105" s="427"/>
      <c r="AD105" s="427"/>
      <c r="AE105" s="427"/>
      <c r="AF105" s="427"/>
      <c r="AG105" s="427"/>
      <c r="AH105" s="451"/>
      <c r="AI105" s="451"/>
      <c r="AJ105" s="451"/>
      <c r="AK105" s="451"/>
      <c r="AL105" s="451"/>
      <c r="AM105" s="451"/>
      <c r="AN105" s="451"/>
      <c r="AO105" s="451"/>
      <c r="AP105" s="451"/>
      <c r="AQ105" s="460"/>
      <c r="AR105" s="461"/>
      <c r="AS105" s="462"/>
      <c r="AT105" s="462"/>
      <c r="AU105" s="462"/>
      <c r="AV105" s="462"/>
      <c r="AW105" s="462"/>
      <c r="AX105" s="462"/>
      <c r="AY105" s="462"/>
      <c r="AZ105" s="464"/>
      <c r="BA105" s="464"/>
      <c r="BB105" s="464"/>
      <c r="BC105" s="464"/>
      <c r="BD105" s="464"/>
      <c r="BE105" s="464"/>
      <c r="BF105" s="464"/>
      <c r="BG105" s="464"/>
      <c r="BH105" s="464"/>
      <c r="BI105" s="464"/>
      <c r="BJ105" s="465"/>
      <c r="BK105" s="465"/>
      <c r="BL105" s="465"/>
      <c r="BM105" s="465"/>
      <c r="BN105" s="465"/>
      <c r="BO105" s="464"/>
      <c r="BP105" s="464"/>
      <c r="BQ105" s="464"/>
      <c r="BR105" s="468"/>
      <c r="BS105" s="469"/>
      <c r="BT105" s="469"/>
      <c r="BU105" s="469"/>
      <c r="BV105" s="469"/>
      <c r="BW105" s="469"/>
      <c r="BX105" s="469"/>
      <c r="BY105" s="474"/>
      <c r="BZ105" s="475"/>
    </row>
    <row r="106" spans="1:78" s="421" customFormat="1" ht="34.5">
      <c r="A106" s="483" t="s">
        <v>377</v>
      </c>
      <c r="B106" s="654" t="s">
        <v>378</v>
      </c>
      <c r="C106" s="448" t="s">
        <v>379</v>
      </c>
      <c r="D106" s="448"/>
      <c r="E106" s="448"/>
      <c r="F106" s="448"/>
      <c r="G106" s="426"/>
      <c r="H106" s="427"/>
      <c r="I106" s="427"/>
      <c r="J106" s="427"/>
      <c r="K106" s="427"/>
      <c r="L106" s="427"/>
      <c r="M106" s="427"/>
      <c r="N106" s="427"/>
      <c r="O106" s="451"/>
      <c r="P106" s="451"/>
      <c r="Q106" s="451"/>
      <c r="R106" s="451"/>
      <c r="S106" s="451"/>
      <c r="T106" s="451"/>
      <c r="U106" s="451"/>
      <c r="V106" s="451"/>
      <c r="W106" s="451"/>
      <c r="X106" s="453"/>
      <c r="Y106" s="453"/>
      <c r="Z106" s="453"/>
      <c r="AA106" s="453"/>
      <c r="AB106" s="453"/>
      <c r="AC106" s="453"/>
      <c r="AD106" s="453"/>
      <c r="AE106" s="453"/>
      <c r="AF106" s="453"/>
      <c r="AG106" s="453"/>
      <c r="AH106" s="453"/>
      <c r="AI106" s="453"/>
      <c r="AJ106" s="453"/>
      <c r="AK106" s="453"/>
      <c r="AL106" s="453"/>
      <c r="AM106" s="453"/>
      <c r="AN106" s="453"/>
      <c r="AO106" s="453"/>
      <c r="AP106" s="453"/>
      <c r="AQ106" s="487"/>
      <c r="AR106" s="488"/>
      <c r="AS106" s="465"/>
      <c r="AT106" s="465"/>
      <c r="AU106" s="465"/>
      <c r="AV106" s="465"/>
      <c r="AW106" s="465"/>
      <c r="AX106" s="465"/>
      <c r="AY106" s="465"/>
      <c r="AZ106" s="465"/>
      <c r="BA106" s="465"/>
      <c r="BB106" s="465"/>
      <c r="BC106" s="465"/>
      <c r="BD106" s="465"/>
      <c r="BE106" s="465"/>
      <c r="BF106" s="465"/>
      <c r="BG106" s="465"/>
      <c r="BH106" s="465"/>
      <c r="BI106" s="465"/>
      <c r="BJ106" s="465"/>
      <c r="BK106" s="465"/>
      <c r="BL106" s="465"/>
      <c r="BM106" s="465"/>
      <c r="BN106" s="465"/>
      <c r="BO106" s="464"/>
      <c r="BP106" s="464"/>
      <c r="BQ106" s="464"/>
      <c r="BR106" s="469"/>
      <c r="BS106" s="469"/>
      <c r="BT106" s="469"/>
      <c r="BU106" s="469"/>
      <c r="BV106" s="469"/>
      <c r="BW106" s="469"/>
      <c r="BX106" s="469"/>
      <c r="BY106" s="474"/>
      <c r="BZ106" s="475"/>
    </row>
    <row r="107" spans="1:78" s="421" customFormat="1" ht="17.25">
      <c r="A107" s="483" t="s">
        <v>380</v>
      </c>
      <c r="B107" s="654"/>
      <c r="C107" s="477" t="s">
        <v>381</v>
      </c>
      <c r="D107" s="477"/>
      <c r="E107" s="477"/>
      <c r="F107" s="477"/>
      <c r="G107" s="426"/>
      <c r="H107" s="427"/>
      <c r="I107" s="427"/>
      <c r="J107" s="427"/>
      <c r="K107" s="427"/>
      <c r="L107" s="427"/>
      <c r="M107" s="427"/>
      <c r="N107" s="427"/>
      <c r="O107" s="451"/>
      <c r="P107" s="451"/>
      <c r="Q107" s="451"/>
      <c r="R107" s="451"/>
      <c r="S107" s="451"/>
      <c r="T107" s="451"/>
      <c r="U107" s="451"/>
      <c r="V107" s="451"/>
      <c r="W107" s="451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3"/>
      <c r="AH107" s="453"/>
      <c r="AI107" s="453"/>
      <c r="AJ107" s="453"/>
      <c r="AK107" s="453"/>
      <c r="AL107" s="453"/>
      <c r="AM107" s="453"/>
      <c r="AN107" s="453"/>
      <c r="AO107" s="453"/>
      <c r="AP107" s="453"/>
      <c r="AQ107" s="487"/>
      <c r="AR107" s="488"/>
      <c r="AS107" s="465"/>
      <c r="AT107" s="465"/>
      <c r="AU107" s="465"/>
      <c r="AV107" s="465"/>
      <c r="AW107" s="465"/>
      <c r="AX107" s="465"/>
      <c r="AY107" s="465"/>
      <c r="AZ107" s="465"/>
      <c r="BA107" s="465"/>
      <c r="BB107" s="465"/>
      <c r="BC107" s="465"/>
      <c r="BD107" s="465"/>
      <c r="BE107" s="465"/>
      <c r="BF107" s="465"/>
      <c r="BG107" s="465"/>
      <c r="BH107" s="465"/>
      <c r="BI107" s="465"/>
      <c r="BJ107" s="465"/>
      <c r="BK107" s="465"/>
      <c r="BL107" s="465"/>
      <c r="BM107" s="465"/>
      <c r="BN107" s="465"/>
      <c r="BO107" s="464"/>
      <c r="BP107" s="464"/>
      <c r="BQ107" s="464"/>
      <c r="BR107" s="468"/>
      <c r="BS107" s="469"/>
      <c r="BT107" s="469"/>
      <c r="BU107" s="469"/>
      <c r="BV107" s="469"/>
      <c r="BW107" s="469"/>
      <c r="BX107" s="469"/>
      <c r="BY107" s="474"/>
      <c r="BZ107" s="475"/>
    </row>
    <row r="108" spans="1:78" s="421" customFormat="1" ht="17.25">
      <c r="A108" s="483" t="s">
        <v>382</v>
      </c>
      <c r="B108" s="654"/>
      <c r="C108" s="480" t="s">
        <v>383</v>
      </c>
      <c r="D108" s="480"/>
      <c r="E108" s="480"/>
      <c r="F108" s="480"/>
      <c r="G108" s="426"/>
      <c r="H108" s="427"/>
      <c r="I108" s="427"/>
      <c r="J108" s="427"/>
      <c r="K108" s="427"/>
      <c r="L108" s="427"/>
      <c r="M108" s="427"/>
      <c r="N108" s="427"/>
      <c r="O108" s="451"/>
      <c r="P108" s="451"/>
      <c r="Q108" s="451"/>
      <c r="R108" s="451"/>
      <c r="S108" s="451"/>
      <c r="T108" s="451"/>
      <c r="U108" s="451"/>
      <c r="V108" s="451"/>
      <c r="W108" s="451"/>
      <c r="X108" s="453"/>
      <c r="Y108" s="453"/>
      <c r="Z108" s="453"/>
      <c r="AA108" s="453"/>
      <c r="AB108" s="453"/>
      <c r="AC108" s="453"/>
      <c r="AD108" s="453"/>
      <c r="AE108" s="453"/>
      <c r="AF108" s="453"/>
      <c r="AG108" s="453"/>
      <c r="AH108" s="453"/>
      <c r="AI108" s="453"/>
      <c r="AJ108" s="453"/>
      <c r="AK108" s="453"/>
      <c r="AL108" s="453"/>
      <c r="AM108" s="453"/>
      <c r="AN108" s="453"/>
      <c r="AO108" s="453"/>
      <c r="AP108" s="453"/>
      <c r="AQ108" s="487"/>
      <c r="AR108" s="488"/>
      <c r="AS108" s="465"/>
      <c r="AT108" s="465"/>
      <c r="AU108" s="465"/>
      <c r="AV108" s="465"/>
      <c r="AW108" s="465"/>
      <c r="AX108" s="465"/>
      <c r="AY108" s="465"/>
      <c r="AZ108" s="465"/>
      <c r="BA108" s="465"/>
      <c r="BB108" s="465"/>
      <c r="BC108" s="465"/>
      <c r="BD108" s="465"/>
      <c r="BE108" s="465"/>
      <c r="BF108" s="465"/>
      <c r="BG108" s="465"/>
      <c r="BH108" s="465"/>
      <c r="BI108" s="465"/>
      <c r="BJ108" s="465"/>
      <c r="BK108" s="465"/>
      <c r="BL108" s="465"/>
      <c r="BM108" s="465"/>
      <c r="BN108" s="465"/>
      <c r="BO108" s="464"/>
      <c r="BP108" s="464"/>
      <c r="BQ108" s="464"/>
      <c r="BR108" s="469"/>
      <c r="BS108" s="469"/>
      <c r="BT108" s="469"/>
      <c r="BU108" s="469"/>
      <c r="BV108" s="469"/>
      <c r="BW108" s="469"/>
      <c r="BX108" s="469"/>
      <c r="BY108" s="474"/>
      <c r="BZ108" s="475"/>
    </row>
    <row r="109" spans="1:78" s="421" customFormat="1" ht="17.25">
      <c r="A109" s="483" t="s">
        <v>384</v>
      </c>
      <c r="B109" s="654"/>
      <c r="C109" s="480" t="s">
        <v>385</v>
      </c>
      <c r="D109" s="480"/>
      <c r="E109" s="480"/>
      <c r="F109" s="480"/>
      <c r="G109" s="426"/>
      <c r="H109" s="427"/>
      <c r="I109" s="427"/>
      <c r="J109" s="427"/>
      <c r="K109" s="427"/>
      <c r="L109" s="427"/>
      <c r="M109" s="427"/>
      <c r="N109" s="427"/>
      <c r="O109" s="451"/>
      <c r="P109" s="451"/>
      <c r="Q109" s="451"/>
      <c r="R109" s="451"/>
      <c r="S109" s="451"/>
      <c r="T109" s="451"/>
      <c r="U109" s="451"/>
      <c r="V109" s="451"/>
      <c r="W109" s="451"/>
      <c r="X109" s="453"/>
      <c r="Y109" s="453"/>
      <c r="Z109" s="453"/>
      <c r="AA109" s="453"/>
      <c r="AB109" s="453"/>
      <c r="AC109" s="453"/>
      <c r="AD109" s="453"/>
      <c r="AE109" s="453"/>
      <c r="AF109" s="453"/>
      <c r="AG109" s="453"/>
      <c r="AH109" s="453"/>
      <c r="AI109" s="453"/>
      <c r="AJ109" s="453"/>
      <c r="AK109" s="453"/>
      <c r="AL109" s="453"/>
      <c r="AM109" s="453"/>
      <c r="AN109" s="453"/>
      <c r="AO109" s="453"/>
      <c r="AP109" s="453"/>
      <c r="AQ109" s="487"/>
      <c r="AR109" s="488"/>
      <c r="AS109" s="465"/>
      <c r="AT109" s="465"/>
      <c r="AU109" s="465"/>
      <c r="AV109" s="465"/>
      <c r="AW109" s="465"/>
      <c r="AX109" s="465"/>
      <c r="AY109" s="465"/>
      <c r="AZ109" s="465"/>
      <c r="BA109" s="465"/>
      <c r="BB109" s="465"/>
      <c r="BC109" s="465"/>
      <c r="BD109" s="465"/>
      <c r="BE109" s="465"/>
      <c r="BF109" s="465"/>
      <c r="BG109" s="465"/>
      <c r="BH109" s="465"/>
      <c r="BI109" s="465"/>
      <c r="BJ109" s="465"/>
      <c r="BK109" s="465"/>
      <c r="BL109" s="465"/>
      <c r="BM109" s="465"/>
      <c r="BN109" s="465"/>
      <c r="BO109" s="464"/>
      <c r="BP109" s="464"/>
      <c r="BQ109" s="464"/>
      <c r="BR109" s="468"/>
      <c r="BS109" s="469"/>
      <c r="BT109" s="469"/>
      <c r="BU109" s="469"/>
      <c r="BV109" s="469"/>
      <c r="BW109" s="469"/>
      <c r="BX109" s="469"/>
      <c r="BY109" s="474"/>
      <c r="BZ109" s="475"/>
    </row>
    <row r="110" spans="1:78" s="421" customFormat="1" ht="17.25">
      <c r="A110" s="483" t="s">
        <v>386</v>
      </c>
      <c r="B110" s="654"/>
      <c r="C110" s="480" t="s">
        <v>335</v>
      </c>
      <c r="D110" s="480"/>
      <c r="E110" s="480"/>
      <c r="F110" s="480"/>
      <c r="G110" s="426"/>
      <c r="H110" s="427"/>
      <c r="I110" s="427"/>
      <c r="J110" s="427"/>
      <c r="K110" s="427"/>
      <c r="L110" s="427"/>
      <c r="M110" s="427"/>
      <c r="N110" s="427"/>
      <c r="O110" s="451"/>
      <c r="P110" s="451"/>
      <c r="Q110" s="451"/>
      <c r="R110" s="451"/>
      <c r="S110" s="451"/>
      <c r="T110" s="451"/>
      <c r="U110" s="451"/>
      <c r="V110" s="451"/>
      <c r="W110" s="451"/>
      <c r="X110" s="427"/>
      <c r="Y110" s="427"/>
      <c r="Z110" s="427"/>
      <c r="AA110" s="427"/>
      <c r="AB110" s="427"/>
      <c r="AC110" s="427"/>
      <c r="AD110" s="427"/>
      <c r="AE110" s="427"/>
      <c r="AF110" s="427"/>
      <c r="AG110" s="427"/>
      <c r="AH110" s="451"/>
      <c r="AI110" s="451"/>
      <c r="AJ110" s="451"/>
      <c r="AK110" s="451"/>
      <c r="AL110" s="451"/>
      <c r="AM110" s="451"/>
      <c r="AN110" s="451"/>
      <c r="AO110" s="451"/>
      <c r="AP110" s="451"/>
      <c r="AQ110" s="460"/>
      <c r="AR110" s="461"/>
      <c r="AS110" s="462"/>
      <c r="AT110" s="462"/>
      <c r="AU110" s="462"/>
      <c r="AV110" s="462"/>
      <c r="AW110" s="462"/>
      <c r="AX110" s="462"/>
      <c r="AY110" s="462"/>
      <c r="AZ110" s="464"/>
      <c r="BA110" s="464"/>
      <c r="BB110" s="464"/>
      <c r="BC110" s="464"/>
      <c r="BD110" s="464"/>
      <c r="BE110" s="464"/>
      <c r="BF110" s="464"/>
      <c r="BG110" s="464"/>
      <c r="BH110" s="464"/>
      <c r="BI110" s="464"/>
      <c r="BJ110" s="464"/>
      <c r="BK110" s="464"/>
      <c r="BL110" s="464"/>
      <c r="BM110" s="464"/>
      <c r="BN110" s="465"/>
      <c r="BO110" s="464"/>
      <c r="BP110" s="464"/>
      <c r="BQ110" s="464"/>
      <c r="BR110" s="469"/>
      <c r="BS110" s="469"/>
      <c r="BT110" s="469"/>
      <c r="BU110" s="469"/>
      <c r="BV110" s="469"/>
      <c r="BW110" s="469"/>
      <c r="BX110" s="469"/>
      <c r="BY110" s="474"/>
      <c r="BZ110" s="475"/>
    </row>
    <row r="111" spans="1:78" s="421" customFormat="1" ht="17.25">
      <c r="A111" s="483" t="s">
        <v>387</v>
      </c>
      <c r="B111" s="654"/>
      <c r="C111" s="480" t="s">
        <v>337</v>
      </c>
      <c r="D111" s="480"/>
      <c r="E111" s="480"/>
      <c r="F111" s="480"/>
      <c r="G111" s="426"/>
      <c r="H111" s="427"/>
      <c r="I111" s="427"/>
      <c r="J111" s="427"/>
      <c r="K111" s="427"/>
      <c r="L111" s="427"/>
      <c r="M111" s="427"/>
      <c r="N111" s="427"/>
      <c r="O111" s="451"/>
      <c r="P111" s="451"/>
      <c r="Q111" s="451"/>
      <c r="R111" s="451"/>
      <c r="S111" s="451"/>
      <c r="T111" s="451"/>
      <c r="U111" s="451"/>
      <c r="V111" s="451"/>
      <c r="W111" s="451"/>
      <c r="X111" s="427"/>
      <c r="Y111" s="427"/>
      <c r="Z111" s="427"/>
      <c r="AA111" s="427"/>
      <c r="AB111" s="427"/>
      <c r="AC111" s="427"/>
      <c r="AD111" s="427"/>
      <c r="AE111" s="427"/>
      <c r="AF111" s="427"/>
      <c r="AG111" s="427"/>
      <c r="AH111" s="451"/>
      <c r="AI111" s="451"/>
      <c r="AJ111" s="451"/>
      <c r="AK111" s="451"/>
      <c r="AL111" s="451"/>
      <c r="AM111" s="451"/>
      <c r="AN111" s="451"/>
      <c r="AO111" s="451"/>
      <c r="AP111" s="451"/>
      <c r="AQ111" s="460"/>
      <c r="AR111" s="461"/>
      <c r="AS111" s="462"/>
      <c r="AT111" s="462"/>
      <c r="AU111" s="462"/>
      <c r="AV111" s="462"/>
      <c r="AW111" s="462"/>
      <c r="AX111" s="462"/>
      <c r="AY111" s="462"/>
      <c r="AZ111" s="464"/>
      <c r="BA111" s="464"/>
      <c r="BB111" s="464"/>
      <c r="BC111" s="464"/>
      <c r="BD111" s="464"/>
      <c r="BE111" s="464"/>
      <c r="BF111" s="464"/>
      <c r="BG111" s="464"/>
      <c r="BH111" s="464"/>
      <c r="BI111" s="464"/>
      <c r="BJ111" s="464"/>
      <c r="BK111" s="464"/>
      <c r="BL111" s="464"/>
      <c r="BM111" s="464"/>
      <c r="BN111" s="464"/>
      <c r="BO111" s="464"/>
      <c r="BP111" s="464"/>
      <c r="BQ111" s="464"/>
      <c r="BR111" s="468"/>
      <c r="BS111" s="469"/>
      <c r="BT111" s="469"/>
      <c r="BU111" s="469"/>
      <c r="BV111" s="469"/>
      <c r="BW111" s="469"/>
      <c r="BX111" s="453"/>
      <c r="BY111" s="474"/>
      <c r="BZ111" s="475"/>
    </row>
    <row r="112" spans="1:78" s="421" customFormat="1" ht="17.25">
      <c r="A112" s="483" t="s">
        <v>388</v>
      </c>
      <c r="B112" s="654" t="s">
        <v>389</v>
      </c>
      <c r="C112" s="480" t="s">
        <v>390</v>
      </c>
      <c r="D112" s="480"/>
      <c r="E112" s="480"/>
      <c r="F112" s="480"/>
      <c r="G112" s="426"/>
      <c r="H112" s="427"/>
      <c r="I112" s="427"/>
      <c r="J112" s="427"/>
      <c r="K112" s="427"/>
      <c r="L112" s="427"/>
      <c r="M112" s="427"/>
      <c r="N112" s="427"/>
      <c r="O112" s="451"/>
      <c r="P112" s="451"/>
      <c r="Q112" s="451"/>
      <c r="R112" s="451"/>
      <c r="S112" s="451"/>
      <c r="T112" s="451"/>
      <c r="U112" s="451"/>
      <c r="V112" s="451"/>
      <c r="W112" s="451"/>
      <c r="X112" s="427"/>
      <c r="Y112" s="427"/>
      <c r="Z112" s="427"/>
      <c r="AA112" s="427"/>
      <c r="AB112" s="427"/>
      <c r="AC112" s="427"/>
      <c r="AD112" s="427"/>
      <c r="AE112" s="427"/>
      <c r="AF112" s="427"/>
      <c r="AG112" s="427"/>
      <c r="AH112" s="451"/>
      <c r="AI112" s="451"/>
      <c r="AJ112" s="451"/>
      <c r="AK112" s="451"/>
      <c r="AL112" s="451"/>
      <c r="AM112" s="451"/>
      <c r="AN112" s="451"/>
      <c r="AO112" s="451"/>
      <c r="AP112" s="451"/>
      <c r="AQ112" s="460"/>
      <c r="AR112" s="461"/>
      <c r="AS112" s="462"/>
      <c r="AT112" s="462"/>
      <c r="AU112" s="462"/>
      <c r="AV112" s="462"/>
      <c r="AW112" s="462"/>
      <c r="AX112" s="462"/>
      <c r="AY112" s="462"/>
      <c r="AZ112" s="464"/>
      <c r="BA112" s="464"/>
      <c r="BB112" s="464"/>
      <c r="BC112" s="464"/>
      <c r="BD112" s="464"/>
      <c r="BE112" s="464"/>
      <c r="BF112" s="464"/>
      <c r="BG112" s="464"/>
      <c r="BH112" s="464"/>
      <c r="BI112" s="464"/>
      <c r="BJ112" s="464"/>
      <c r="BK112" s="464"/>
      <c r="BL112" s="464"/>
      <c r="BM112" s="464"/>
      <c r="BN112" s="464"/>
      <c r="BO112" s="464"/>
      <c r="BP112" s="464"/>
      <c r="BQ112" s="464"/>
      <c r="BR112" s="468"/>
      <c r="BS112" s="469"/>
      <c r="BT112" s="469"/>
      <c r="BU112" s="469"/>
      <c r="BV112" s="469"/>
      <c r="BW112" s="453"/>
      <c r="BX112" s="453"/>
      <c r="BY112" s="474"/>
      <c r="BZ112" s="475"/>
    </row>
    <row r="113" spans="1:78" s="421" customFormat="1" ht="17.25">
      <c r="A113" s="483" t="s">
        <v>391</v>
      </c>
      <c r="B113" s="654"/>
      <c r="C113" s="480" t="s">
        <v>392</v>
      </c>
      <c r="D113" s="480"/>
      <c r="E113" s="480"/>
      <c r="F113" s="480"/>
      <c r="G113" s="426"/>
      <c r="H113" s="427"/>
      <c r="I113" s="427"/>
      <c r="J113" s="427"/>
      <c r="K113" s="427"/>
      <c r="L113" s="427"/>
      <c r="M113" s="427"/>
      <c r="N113" s="427"/>
      <c r="O113" s="451"/>
      <c r="P113" s="451"/>
      <c r="Q113" s="451"/>
      <c r="R113" s="451"/>
      <c r="S113" s="451"/>
      <c r="T113" s="451"/>
      <c r="U113" s="451"/>
      <c r="V113" s="451"/>
      <c r="W113" s="451"/>
      <c r="X113" s="427"/>
      <c r="Y113" s="427"/>
      <c r="Z113" s="427"/>
      <c r="AA113" s="427"/>
      <c r="AB113" s="427"/>
      <c r="AC113" s="427"/>
      <c r="AD113" s="427"/>
      <c r="AE113" s="427"/>
      <c r="AF113" s="427"/>
      <c r="AG113" s="427"/>
      <c r="AH113" s="451"/>
      <c r="AI113" s="451"/>
      <c r="AJ113" s="451"/>
      <c r="AK113" s="451"/>
      <c r="AL113" s="451"/>
      <c r="AM113" s="451"/>
      <c r="AN113" s="451"/>
      <c r="AO113" s="451"/>
      <c r="AP113" s="451"/>
      <c r="AQ113" s="460"/>
      <c r="AR113" s="461"/>
      <c r="AS113" s="462"/>
      <c r="AT113" s="462"/>
      <c r="AU113" s="462"/>
      <c r="AV113" s="462"/>
      <c r="AW113" s="462"/>
      <c r="AX113" s="462"/>
      <c r="AY113" s="462"/>
      <c r="AZ113" s="464"/>
      <c r="BA113" s="464"/>
      <c r="BB113" s="464"/>
      <c r="BC113" s="464"/>
      <c r="BD113" s="464"/>
      <c r="BE113" s="464"/>
      <c r="BF113" s="464"/>
      <c r="BG113" s="464"/>
      <c r="BH113" s="464"/>
      <c r="BI113" s="464"/>
      <c r="BJ113" s="464"/>
      <c r="BK113" s="464"/>
      <c r="BL113" s="464"/>
      <c r="BM113" s="464"/>
      <c r="BN113" s="464"/>
      <c r="BO113" s="464"/>
      <c r="BP113" s="464"/>
      <c r="BQ113" s="464"/>
      <c r="BR113" s="469"/>
      <c r="BS113" s="469"/>
      <c r="BT113" s="469"/>
      <c r="BU113" s="469"/>
      <c r="BV113" s="469"/>
      <c r="BW113" s="453"/>
      <c r="BX113" s="453"/>
      <c r="BY113" s="474"/>
      <c r="BZ113" s="475"/>
    </row>
    <row r="114" spans="1:78" s="421" customFormat="1" ht="18">
      <c r="A114" s="441">
        <v>8</v>
      </c>
      <c r="B114" s="442" t="s">
        <v>185</v>
      </c>
      <c r="C114" s="443"/>
      <c r="D114" s="443"/>
      <c r="E114" s="443"/>
      <c r="F114" s="443"/>
      <c r="G114" s="431"/>
      <c r="H114" s="432"/>
      <c r="I114" s="427"/>
      <c r="J114" s="427"/>
      <c r="K114" s="427"/>
      <c r="L114" s="427"/>
      <c r="M114" s="427"/>
      <c r="N114" s="427"/>
      <c r="O114" s="451"/>
      <c r="P114" s="451"/>
      <c r="Q114" s="451"/>
      <c r="R114" s="451"/>
      <c r="S114" s="451"/>
      <c r="T114" s="451"/>
      <c r="U114" s="451"/>
      <c r="V114" s="451"/>
      <c r="W114" s="451"/>
      <c r="X114" s="427"/>
      <c r="Y114" s="427"/>
      <c r="Z114" s="427"/>
      <c r="AA114" s="427"/>
      <c r="AB114" s="427"/>
      <c r="AC114" s="427"/>
      <c r="AD114" s="427"/>
      <c r="AE114" s="427"/>
      <c r="AF114" s="427"/>
      <c r="AG114" s="427"/>
      <c r="AH114" s="451"/>
      <c r="AI114" s="451"/>
      <c r="AJ114" s="451"/>
      <c r="AK114" s="451"/>
      <c r="AL114" s="451"/>
      <c r="AM114" s="451"/>
      <c r="AN114" s="451"/>
      <c r="AO114" s="451"/>
      <c r="AP114" s="451"/>
      <c r="AQ114" s="460"/>
      <c r="AR114" s="461"/>
      <c r="AS114" s="462"/>
      <c r="AT114" s="462"/>
      <c r="AU114" s="462"/>
      <c r="AV114" s="462"/>
      <c r="AW114" s="462"/>
      <c r="AX114" s="462"/>
      <c r="AY114" s="462"/>
      <c r="AZ114" s="464"/>
      <c r="BA114" s="464"/>
      <c r="BB114" s="464"/>
      <c r="BC114" s="464"/>
      <c r="BD114" s="464"/>
      <c r="BE114" s="464"/>
      <c r="BF114" s="464"/>
      <c r="BG114" s="464"/>
      <c r="BH114" s="464"/>
      <c r="BI114" s="464"/>
      <c r="BJ114" s="464"/>
      <c r="BK114" s="464"/>
      <c r="BL114" s="464"/>
      <c r="BM114" s="464"/>
      <c r="BN114" s="464"/>
      <c r="BO114" s="464"/>
      <c r="BP114" s="464"/>
      <c r="BQ114" s="464"/>
      <c r="BR114" s="468"/>
      <c r="BS114" s="469"/>
      <c r="BT114" s="469"/>
      <c r="BU114" s="469"/>
      <c r="BV114" s="469"/>
      <c r="BW114" s="469"/>
      <c r="BX114" s="469"/>
      <c r="BY114" s="474"/>
      <c r="BZ114" s="475"/>
    </row>
    <row r="115" spans="1:78" s="421" customFormat="1" ht="18">
      <c r="A115" s="441">
        <v>8.1</v>
      </c>
      <c r="B115" s="442" t="s">
        <v>393</v>
      </c>
      <c r="C115" s="443"/>
      <c r="D115" s="443"/>
      <c r="E115" s="443"/>
      <c r="F115" s="443"/>
      <c r="G115" s="431"/>
      <c r="H115" s="432"/>
      <c r="I115" s="427"/>
      <c r="J115" s="427"/>
      <c r="K115" s="427"/>
      <c r="L115" s="427"/>
      <c r="M115" s="427"/>
      <c r="N115" s="427"/>
      <c r="O115" s="451"/>
      <c r="P115" s="451"/>
      <c r="Q115" s="451"/>
      <c r="R115" s="451"/>
      <c r="S115" s="451"/>
      <c r="T115" s="451"/>
      <c r="U115" s="451"/>
      <c r="V115" s="451"/>
      <c r="W115" s="451"/>
      <c r="X115" s="427"/>
      <c r="Y115" s="427"/>
      <c r="Z115" s="427"/>
      <c r="AA115" s="427"/>
      <c r="AB115" s="427"/>
      <c r="AC115" s="427"/>
      <c r="AD115" s="427"/>
      <c r="AE115" s="427"/>
      <c r="AF115" s="427"/>
      <c r="AG115" s="427"/>
      <c r="AH115" s="451"/>
      <c r="AI115" s="451"/>
      <c r="AJ115" s="451"/>
      <c r="AK115" s="451"/>
      <c r="AL115" s="451"/>
      <c r="AM115" s="451"/>
      <c r="AN115" s="451"/>
      <c r="AO115" s="451"/>
      <c r="AP115" s="451"/>
      <c r="AQ115" s="460"/>
      <c r="AR115" s="461"/>
      <c r="AS115" s="462"/>
      <c r="AT115" s="462"/>
      <c r="AU115" s="462"/>
      <c r="AV115" s="462"/>
      <c r="AW115" s="462"/>
      <c r="AX115" s="462"/>
      <c r="AY115" s="462"/>
      <c r="AZ115" s="464"/>
      <c r="BA115" s="464"/>
      <c r="BB115" s="464"/>
      <c r="BC115" s="464"/>
      <c r="BD115" s="464"/>
      <c r="BE115" s="464"/>
      <c r="BF115" s="464"/>
      <c r="BG115" s="464"/>
      <c r="BH115" s="464"/>
      <c r="BI115" s="464"/>
      <c r="BJ115" s="464"/>
      <c r="BK115" s="464"/>
      <c r="BL115" s="464"/>
      <c r="BM115" s="464"/>
      <c r="BN115" s="464"/>
      <c r="BO115" s="464"/>
      <c r="BP115" s="464"/>
      <c r="BQ115" s="464"/>
      <c r="BR115" s="468"/>
      <c r="BS115" s="469"/>
      <c r="BT115" s="469"/>
      <c r="BU115" s="469"/>
      <c r="BV115" s="469"/>
      <c r="BW115" s="469"/>
      <c r="BX115" s="469"/>
      <c r="BY115" s="474"/>
      <c r="BZ115" s="475"/>
    </row>
    <row r="116" spans="1:78" s="421" customFormat="1" ht="51.75">
      <c r="A116" s="436" t="s">
        <v>394</v>
      </c>
      <c r="B116" s="651" t="s">
        <v>395</v>
      </c>
      <c r="C116" s="444" t="s">
        <v>396</v>
      </c>
      <c r="D116" s="444"/>
      <c r="E116" s="444"/>
      <c r="F116" s="444"/>
      <c r="G116" s="426"/>
      <c r="H116" s="427"/>
      <c r="I116" s="427"/>
      <c r="J116" s="427"/>
      <c r="K116" s="427"/>
      <c r="L116" s="427"/>
      <c r="M116" s="427"/>
      <c r="N116" s="427"/>
      <c r="O116" s="451"/>
      <c r="P116" s="451"/>
      <c r="Q116" s="451"/>
      <c r="R116" s="451"/>
      <c r="S116" s="451"/>
      <c r="T116" s="451"/>
      <c r="U116" s="451"/>
      <c r="V116" s="451"/>
      <c r="W116" s="451"/>
      <c r="X116" s="427"/>
      <c r="Y116" s="427"/>
      <c r="Z116" s="427"/>
      <c r="AA116" s="427"/>
      <c r="AB116" s="427"/>
      <c r="AC116" s="427"/>
      <c r="AD116" s="427"/>
      <c r="AE116" s="427"/>
      <c r="AF116" s="427"/>
      <c r="AG116" s="427"/>
      <c r="AH116" s="451"/>
      <c r="AI116" s="451"/>
      <c r="AJ116" s="451"/>
      <c r="AK116" s="451"/>
      <c r="AL116" s="451"/>
      <c r="AM116" s="451"/>
      <c r="AN116" s="451"/>
      <c r="AO116" s="451"/>
      <c r="AP116" s="451"/>
      <c r="AQ116" s="460"/>
      <c r="AR116" s="461"/>
      <c r="AS116" s="462"/>
      <c r="AT116" s="462"/>
      <c r="AU116" s="462"/>
      <c r="AV116" s="462"/>
      <c r="AW116" s="462"/>
      <c r="AX116" s="462"/>
      <c r="AY116" s="462"/>
      <c r="AZ116" s="464"/>
      <c r="BA116" s="464"/>
      <c r="BB116" s="464"/>
      <c r="BC116" s="464"/>
      <c r="BD116" s="464"/>
      <c r="BE116" s="464"/>
      <c r="BF116" s="464"/>
      <c r="BG116" s="464"/>
      <c r="BH116" s="464"/>
      <c r="BI116" s="464"/>
      <c r="BJ116" s="464"/>
      <c r="BK116" s="464"/>
      <c r="BL116" s="464"/>
      <c r="BM116" s="465"/>
      <c r="BN116" s="464"/>
      <c r="BO116" s="464"/>
      <c r="BP116" s="464"/>
      <c r="BQ116" s="464"/>
      <c r="BR116" s="469"/>
      <c r="BS116" s="469"/>
      <c r="BT116" s="469"/>
      <c r="BU116" s="469"/>
      <c r="BV116" s="469"/>
      <c r="BW116" s="469"/>
      <c r="BX116" s="469"/>
      <c r="BY116" s="474"/>
      <c r="BZ116" s="475"/>
    </row>
    <row r="117" spans="1:78" s="421" customFormat="1" ht="17.25">
      <c r="A117" s="436" t="s">
        <v>397</v>
      </c>
      <c r="B117" s="653"/>
      <c r="C117" s="444" t="s">
        <v>398</v>
      </c>
      <c r="D117" s="444"/>
      <c r="E117" s="444"/>
      <c r="F117" s="444"/>
      <c r="G117" s="426"/>
      <c r="H117" s="427"/>
      <c r="I117" s="427"/>
      <c r="J117" s="427"/>
      <c r="K117" s="427"/>
      <c r="L117" s="427"/>
      <c r="M117" s="427"/>
      <c r="N117" s="427"/>
      <c r="O117" s="451"/>
      <c r="P117" s="451"/>
      <c r="Q117" s="451"/>
      <c r="R117" s="451"/>
      <c r="S117" s="451"/>
      <c r="T117" s="451"/>
      <c r="U117" s="451"/>
      <c r="V117" s="451"/>
      <c r="W117" s="451"/>
      <c r="X117" s="427"/>
      <c r="Y117" s="427"/>
      <c r="Z117" s="427"/>
      <c r="AA117" s="427"/>
      <c r="AB117" s="427"/>
      <c r="AC117" s="427"/>
      <c r="AD117" s="427"/>
      <c r="AE117" s="427"/>
      <c r="AF117" s="427"/>
      <c r="AG117" s="427"/>
      <c r="AH117" s="451"/>
      <c r="AI117" s="451"/>
      <c r="AJ117" s="451"/>
      <c r="AK117" s="451"/>
      <c r="AL117" s="451"/>
      <c r="AM117" s="451"/>
      <c r="AN117" s="451"/>
      <c r="AO117" s="451"/>
      <c r="AP117" s="451"/>
      <c r="AQ117" s="460"/>
      <c r="AR117" s="461"/>
      <c r="AS117" s="462"/>
      <c r="AT117" s="462"/>
      <c r="AU117" s="462"/>
      <c r="AV117" s="462"/>
      <c r="AW117" s="462"/>
      <c r="AX117" s="462"/>
      <c r="AY117" s="462"/>
      <c r="AZ117" s="464"/>
      <c r="BA117" s="464"/>
      <c r="BB117" s="464"/>
      <c r="BC117" s="464"/>
      <c r="BD117" s="464"/>
      <c r="BE117" s="464"/>
      <c r="BF117" s="464"/>
      <c r="BG117" s="464"/>
      <c r="BH117" s="464"/>
      <c r="BI117" s="464"/>
      <c r="BJ117" s="464"/>
      <c r="BK117" s="464"/>
      <c r="BL117" s="464"/>
      <c r="BM117" s="464"/>
      <c r="BN117" s="465"/>
      <c r="BO117" s="464"/>
      <c r="BP117" s="464"/>
      <c r="BQ117" s="464"/>
      <c r="BR117" s="468"/>
      <c r="BS117" s="469"/>
      <c r="BT117" s="469"/>
      <c r="BU117" s="469"/>
      <c r="BV117" s="469"/>
      <c r="BW117" s="469"/>
      <c r="BX117" s="469"/>
      <c r="BY117" s="474"/>
      <c r="BZ117" s="475"/>
    </row>
    <row r="118" spans="1:78" s="421" customFormat="1" ht="17.25">
      <c r="A118" s="436" t="s">
        <v>399</v>
      </c>
      <c r="B118" s="653"/>
      <c r="C118" s="444" t="s">
        <v>400</v>
      </c>
      <c r="D118" s="444"/>
      <c r="E118" s="444"/>
      <c r="F118" s="444"/>
      <c r="G118" s="426"/>
      <c r="H118" s="427"/>
      <c r="I118" s="427"/>
      <c r="J118" s="427"/>
      <c r="K118" s="427"/>
      <c r="L118" s="427"/>
      <c r="M118" s="427"/>
      <c r="N118" s="427"/>
      <c r="O118" s="451"/>
      <c r="P118" s="451"/>
      <c r="Q118" s="451"/>
      <c r="R118" s="451"/>
      <c r="S118" s="451"/>
      <c r="T118" s="451"/>
      <c r="U118" s="451"/>
      <c r="V118" s="451"/>
      <c r="W118" s="451"/>
      <c r="X118" s="427"/>
      <c r="Y118" s="427"/>
      <c r="Z118" s="427"/>
      <c r="AA118" s="427"/>
      <c r="AB118" s="427"/>
      <c r="AC118" s="427"/>
      <c r="AD118" s="427"/>
      <c r="AE118" s="427"/>
      <c r="AF118" s="427"/>
      <c r="AG118" s="427"/>
      <c r="AH118" s="451"/>
      <c r="AI118" s="451"/>
      <c r="AJ118" s="451"/>
      <c r="AK118" s="451"/>
      <c r="AL118" s="451"/>
      <c r="AM118" s="451"/>
      <c r="AN118" s="451"/>
      <c r="AO118" s="451"/>
      <c r="AP118" s="451"/>
      <c r="AQ118" s="460"/>
      <c r="AR118" s="461"/>
      <c r="AS118" s="462"/>
      <c r="AT118" s="462"/>
      <c r="AU118" s="462"/>
      <c r="AV118" s="462"/>
      <c r="AW118" s="462"/>
      <c r="AX118" s="462"/>
      <c r="AY118" s="462"/>
      <c r="AZ118" s="464"/>
      <c r="BA118" s="464"/>
      <c r="BB118" s="464"/>
      <c r="BC118" s="464"/>
      <c r="BD118" s="464"/>
      <c r="BE118" s="464"/>
      <c r="BF118" s="464"/>
      <c r="BG118" s="464"/>
      <c r="BH118" s="464"/>
      <c r="BI118" s="464"/>
      <c r="BJ118" s="464"/>
      <c r="BK118" s="464"/>
      <c r="BL118" s="464"/>
      <c r="BM118" s="464"/>
      <c r="BN118" s="465"/>
      <c r="BO118" s="464"/>
      <c r="BP118" s="464"/>
      <c r="BQ118" s="464"/>
      <c r="BR118" s="469"/>
      <c r="BS118" s="469"/>
      <c r="BT118" s="469"/>
      <c r="BU118" s="469"/>
      <c r="BV118" s="469"/>
      <c r="BW118" s="469"/>
      <c r="BX118" s="469"/>
      <c r="BY118" s="474"/>
      <c r="BZ118" s="475"/>
    </row>
    <row r="119" spans="1:78" s="421" customFormat="1" ht="17.25">
      <c r="A119" s="436" t="s">
        <v>401</v>
      </c>
      <c r="B119" s="652"/>
      <c r="C119" s="444" t="s">
        <v>402</v>
      </c>
      <c r="D119" s="444"/>
      <c r="E119" s="444"/>
      <c r="F119" s="444"/>
      <c r="G119" s="426"/>
      <c r="H119" s="427"/>
      <c r="I119" s="427"/>
      <c r="J119" s="427"/>
      <c r="K119" s="427"/>
      <c r="L119" s="427"/>
      <c r="M119" s="427"/>
      <c r="N119" s="427"/>
      <c r="O119" s="451"/>
      <c r="P119" s="451"/>
      <c r="Q119" s="451"/>
      <c r="R119" s="451"/>
      <c r="S119" s="451"/>
      <c r="T119" s="451"/>
      <c r="U119" s="451"/>
      <c r="V119" s="451"/>
      <c r="W119" s="451"/>
      <c r="X119" s="427"/>
      <c r="Y119" s="427"/>
      <c r="Z119" s="427"/>
      <c r="AA119" s="427"/>
      <c r="AB119" s="427"/>
      <c r="AC119" s="427"/>
      <c r="AD119" s="427"/>
      <c r="AE119" s="427"/>
      <c r="AF119" s="427"/>
      <c r="AG119" s="427"/>
      <c r="AH119" s="451"/>
      <c r="AI119" s="451"/>
      <c r="AJ119" s="451"/>
      <c r="AK119" s="451"/>
      <c r="AL119" s="451"/>
      <c r="AM119" s="451"/>
      <c r="AN119" s="451"/>
      <c r="AO119" s="451"/>
      <c r="AP119" s="451"/>
      <c r="AQ119" s="460"/>
      <c r="AR119" s="461"/>
      <c r="AS119" s="462"/>
      <c r="AT119" s="462"/>
      <c r="AU119" s="462"/>
      <c r="AV119" s="462"/>
      <c r="AW119" s="462"/>
      <c r="AX119" s="462"/>
      <c r="AY119" s="462"/>
      <c r="AZ119" s="464"/>
      <c r="BA119" s="464"/>
      <c r="BB119" s="464"/>
      <c r="BC119" s="464"/>
      <c r="BD119" s="464"/>
      <c r="BE119" s="464"/>
      <c r="BF119" s="464"/>
      <c r="BG119" s="464"/>
      <c r="BH119" s="464"/>
      <c r="BI119" s="464"/>
      <c r="BJ119" s="464"/>
      <c r="BK119" s="464"/>
      <c r="BL119" s="464"/>
      <c r="BM119" s="464"/>
      <c r="BN119" s="464"/>
      <c r="BO119" s="464"/>
      <c r="BP119" s="464"/>
      <c r="BQ119" s="464"/>
      <c r="BR119" s="468"/>
      <c r="BS119" s="469"/>
      <c r="BT119" s="453"/>
      <c r="BU119" s="469"/>
      <c r="BV119" s="469"/>
      <c r="BW119" s="469"/>
      <c r="BX119" s="469"/>
      <c r="BY119" s="474"/>
      <c r="BZ119" s="475"/>
    </row>
    <row r="120" spans="1:78" s="421" customFormat="1" ht="18">
      <c r="A120" s="441">
        <v>8.1999999999999993</v>
      </c>
      <c r="B120" s="442" t="s">
        <v>403</v>
      </c>
      <c r="C120" s="443"/>
      <c r="D120" s="443"/>
      <c r="E120" s="443"/>
      <c r="F120" s="443"/>
      <c r="G120" s="431"/>
      <c r="H120" s="432"/>
      <c r="I120" s="427"/>
      <c r="J120" s="427"/>
      <c r="K120" s="427"/>
      <c r="L120" s="427"/>
      <c r="M120" s="427"/>
      <c r="N120" s="427"/>
      <c r="O120" s="451"/>
      <c r="P120" s="451"/>
      <c r="Q120" s="451"/>
      <c r="R120" s="451"/>
      <c r="S120" s="451"/>
      <c r="T120" s="451"/>
      <c r="U120" s="451"/>
      <c r="V120" s="451"/>
      <c r="W120" s="451"/>
      <c r="X120" s="427"/>
      <c r="Y120" s="427"/>
      <c r="Z120" s="427"/>
      <c r="AA120" s="427"/>
      <c r="AB120" s="427"/>
      <c r="AC120" s="427"/>
      <c r="AD120" s="427"/>
      <c r="AE120" s="427"/>
      <c r="AF120" s="427"/>
      <c r="AG120" s="427"/>
      <c r="AH120" s="451"/>
      <c r="AI120" s="451"/>
      <c r="AJ120" s="451"/>
      <c r="AK120" s="451"/>
      <c r="AL120" s="451"/>
      <c r="AM120" s="451"/>
      <c r="AN120" s="451"/>
      <c r="AO120" s="451"/>
      <c r="AP120" s="451"/>
      <c r="AQ120" s="460"/>
      <c r="AR120" s="461"/>
      <c r="AS120" s="462"/>
      <c r="AT120" s="462"/>
      <c r="AU120" s="462"/>
      <c r="AV120" s="462"/>
      <c r="AW120" s="462"/>
      <c r="AX120" s="462"/>
      <c r="AY120" s="462"/>
      <c r="AZ120" s="464"/>
      <c r="BA120" s="464"/>
      <c r="BB120" s="464"/>
      <c r="BC120" s="464"/>
      <c r="BD120" s="464"/>
      <c r="BE120" s="464"/>
      <c r="BF120" s="464"/>
      <c r="BG120" s="464"/>
      <c r="BH120" s="464"/>
      <c r="BI120" s="464"/>
      <c r="BJ120" s="464"/>
      <c r="BK120" s="464"/>
      <c r="BL120" s="464"/>
      <c r="BM120" s="464"/>
      <c r="BN120" s="464"/>
      <c r="BO120" s="464"/>
      <c r="BP120" s="464"/>
      <c r="BQ120" s="464"/>
      <c r="BR120" s="469"/>
      <c r="BS120" s="469"/>
      <c r="BT120" s="469"/>
      <c r="BU120" s="469"/>
      <c r="BV120" s="469"/>
      <c r="BW120" s="469"/>
      <c r="BX120" s="469"/>
      <c r="BY120" s="474"/>
      <c r="BZ120" s="475"/>
    </row>
    <row r="121" spans="1:78" s="421" customFormat="1" ht="17.25">
      <c r="A121" s="485" t="s">
        <v>404</v>
      </c>
      <c r="B121" s="654" t="s">
        <v>405</v>
      </c>
      <c r="C121" s="486" t="s">
        <v>406</v>
      </c>
      <c r="D121" s="486"/>
      <c r="E121" s="486"/>
      <c r="F121" s="486"/>
      <c r="G121" s="426"/>
      <c r="H121" s="427"/>
      <c r="I121" s="427"/>
      <c r="J121" s="427"/>
      <c r="K121" s="427"/>
      <c r="L121" s="427"/>
      <c r="M121" s="427"/>
      <c r="N121" s="427"/>
      <c r="O121" s="451"/>
      <c r="P121" s="451"/>
      <c r="Q121" s="451"/>
      <c r="R121" s="451"/>
      <c r="S121" s="451"/>
      <c r="T121" s="451"/>
      <c r="U121" s="451"/>
      <c r="V121" s="451"/>
      <c r="W121" s="451"/>
      <c r="X121" s="427"/>
      <c r="Y121" s="427"/>
      <c r="Z121" s="427"/>
      <c r="AA121" s="427"/>
      <c r="AB121" s="427"/>
      <c r="AC121" s="427"/>
      <c r="AD121" s="427"/>
      <c r="AE121" s="427"/>
      <c r="AF121" s="427"/>
      <c r="AG121" s="427"/>
      <c r="AH121" s="451"/>
      <c r="AI121" s="451"/>
      <c r="AJ121" s="451"/>
      <c r="AK121" s="451"/>
      <c r="AL121" s="451"/>
      <c r="AM121" s="451"/>
      <c r="AN121" s="451"/>
      <c r="AO121" s="451"/>
      <c r="AP121" s="451"/>
      <c r="AQ121" s="460"/>
      <c r="AR121" s="461"/>
      <c r="AS121" s="462"/>
      <c r="AT121" s="462"/>
      <c r="AU121" s="462"/>
      <c r="AV121" s="462"/>
      <c r="AW121" s="462"/>
      <c r="AX121" s="462"/>
      <c r="AY121" s="462"/>
      <c r="AZ121" s="464"/>
      <c r="BA121" s="464"/>
      <c r="BB121" s="464"/>
      <c r="BC121" s="464"/>
      <c r="BD121" s="465"/>
      <c r="BE121" s="464"/>
      <c r="BF121" s="464"/>
      <c r="BG121" s="464"/>
      <c r="BH121" s="464"/>
      <c r="BI121" s="464"/>
      <c r="BJ121" s="464"/>
      <c r="BK121" s="464"/>
      <c r="BL121" s="464"/>
      <c r="BM121" s="464"/>
      <c r="BN121" s="464"/>
      <c r="BO121" s="464"/>
      <c r="BP121" s="464"/>
      <c r="BQ121" s="464"/>
      <c r="BR121" s="468"/>
      <c r="BS121" s="469"/>
      <c r="BT121" s="469"/>
      <c r="BU121" s="469"/>
      <c r="BV121" s="469"/>
      <c r="BW121" s="469"/>
      <c r="BX121" s="469"/>
      <c r="BY121" s="474"/>
      <c r="BZ121" s="475"/>
    </row>
    <row r="122" spans="1:78" s="421" customFormat="1" ht="17.25">
      <c r="A122" s="485" t="s">
        <v>407</v>
      </c>
      <c r="B122" s="654"/>
      <c r="C122" s="486" t="s">
        <v>408</v>
      </c>
      <c r="D122" s="486"/>
      <c r="E122" s="486"/>
      <c r="F122" s="486"/>
      <c r="G122" s="426"/>
      <c r="H122" s="427"/>
      <c r="I122" s="427"/>
      <c r="J122" s="427"/>
      <c r="K122" s="427"/>
      <c r="L122" s="427"/>
      <c r="M122" s="427"/>
      <c r="N122" s="427"/>
      <c r="O122" s="451"/>
      <c r="P122" s="451"/>
      <c r="Q122" s="451"/>
      <c r="R122" s="451"/>
      <c r="S122" s="451"/>
      <c r="T122" s="451"/>
      <c r="U122" s="451"/>
      <c r="V122" s="451"/>
      <c r="W122" s="451"/>
      <c r="X122" s="427"/>
      <c r="Y122" s="427"/>
      <c r="Z122" s="427"/>
      <c r="AA122" s="427"/>
      <c r="AB122" s="427"/>
      <c r="AC122" s="427"/>
      <c r="AD122" s="427"/>
      <c r="AE122" s="427"/>
      <c r="AF122" s="427"/>
      <c r="AG122" s="427"/>
      <c r="AH122" s="451"/>
      <c r="AI122" s="451"/>
      <c r="AJ122" s="451"/>
      <c r="AK122" s="451"/>
      <c r="AL122" s="451"/>
      <c r="AM122" s="451"/>
      <c r="AN122" s="451"/>
      <c r="AO122" s="451"/>
      <c r="AP122" s="451"/>
      <c r="AQ122" s="460"/>
      <c r="AR122" s="461"/>
      <c r="AS122" s="462"/>
      <c r="AT122" s="462"/>
      <c r="AU122" s="462"/>
      <c r="AV122" s="462"/>
      <c r="AW122" s="462"/>
      <c r="AX122" s="462"/>
      <c r="AY122" s="462"/>
      <c r="AZ122" s="464"/>
      <c r="BA122" s="464"/>
      <c r="BB122" s="464"/>
      <c r="BC122" s="464"/>
      <c r="BD122" s="464"/>
      <c r="BE122" s="465"/>
      <c r="BF122" s="464"/>
      <c r="BG122" s="464"/>
      <c r="BH122" s="464"/>
      <c r="BI122" s="464"/>
      <c r="BJ122" s="464"/>
      <c r="BK122" s="464"/>
      <c r="BL122" s="464"/>
      <c r="BM122" s="464"/>
      <c r="BN122" s="464"/>
      <c r="BO122" s="464"/>
      <c r="BP122" s="464"/>
      <c r="BQ122" s="464"/>
      <c r="BR122" s="469"/>
      <c r="BS122" s="469"/>
      <c r="BT122" s="469"/>
      <c r="BU122" s="469"/>
      <c r="BV122" s="469"/>
      <c r="BW122" s="469"/>
      <c r="BX122" s="469"/>
      <c r="BY122" s="474"/>
      <c r="BZ122" s="475"/>
    </row>
    <row r="123" spans="1:78" s="421" customFormat="1" ht="17.25">
      <c r="A123" s="485" t="s">
        <v>409</v>
      </c>
      <c r="B123" s="654"/>
      <c r="C123" s="479" t="s">
        <v>410</v>
      </c>
      <c r="D123" s="479"/>
      <c r="E123" s="479"/>
      <c r="F123" s="479"/>
      <c r="G123" s="426"/>
      <c r="H123" s="427"/>
      <c r="I123" s="427"/>
      <c r="J123" s="427"/>
      <c r="K123" s="427"/>
      <c r="L123" s="427"/>
      <c r="M123" s="427"/>
      <c r="N123" s="427"/>
      <c r="O123" s="451"/>
      <c r="P123" s="451"/>
      <c r="Q123" s="451"/>
      <c r="R123" s="451"/>
      <c r="S123" s="451"/>
      <c r="T123" s="451"/>
      <c r="U123" s="451"/>
      <c r="V123" s="451"/>
      <c r="W123" s="451"/>
      <c r="X123" s="427"/>
      <c r="Y123" s="427"/>
      <c r="Z123" s="427"/>
      <c r="AA123" s="427"/>
      <c r="AB123" s="427"/>
      <c r="AC123" s="427"/>
      <c r="AD123" s="427"/>
      <c r="AE123" s="427"/>
      <c r="AF123" s="427"/>
      <c r="AG123" s="427"/>
      <c r="AH123" s="451"/>
      <c r="AI123" s="451"/>
      <c r="AJ123" s="451"/>
      <c r="AK123" s="451"/>
      <c r="AL123" s="451"/>
      <c r="AM123" s="451"/>
      <c r="AN123" s="451"/>
      <c r="AO123" s="451"/>
      <c r="AP123" s="451"/>
      <c r="AQ123" s="460"/>
      <c r="AR123" s="461"/>
      <c r="AS123" s="462"/>
      <c r="AT123" s="462"/>
      <c r="AU123" s="462"/>
      <c r="AV123" s="462"/>
      <c r="AW123" s="462"/>
      <c r="AX123" s="462"/>
      <c r="AY123" s="462"/>
      <c r="AZ123" s="464"/>
      <c r="BA123" s="464"/>
      <c r="BB123" s="464"/>
      <c r="BC123" s="464"/>
      <c r="BD123" s="464"/>
      <c r="BE123" s="464"/>
      <c r="BF123" s="464"/>
      <c r="BG123" s="464"/>
      <c r="BH123" s="464"/>
      <c r="BI123" s="464"/>
      <c r="BJ123" s="464"/>
      <c r="BK123" s="464"/>
      <c r="BL123" s="464"/>
      <c r="BM123" s="464"/>
      <c r="BN123" s="465"/>
      <c r="BO123" s="464"/>
      <c r="BP123" s="464"/>
      <c r="BQ123" s="464"/>
      <c r="BR123" s="468"/>
      <c r="BS123" s="469"/>
      <c r="BT123" s="469"/>
      <c r="BU123" s="469"/>
      <c r="BV123" s="469"/>
      <c r="BW123" s="469"/>
      <c r="BX123" s="469"/>
      <c r="BY123" s="474"/>
      <c r="BZ123" s="475"/>
    </row>
    <row r="124" spans="1:78" s="421" customFormat="1" ht="17.25">
      <c r="A124" s="485" t="s">
        <v>411</v>
      </c>
      <c r="B124" s="651" t="s">
        <v>412</v>
      </c>
      <c r="C124" s="479" t="s">
        <v>413</v>
      </c>
      <c r="D124" s="479"/>
      <c r="E124" s="479"/>
      <c r="F124" s="479"/>
      <c r="G124" s="426"/>
      <c r="H124" s="427"/>
      <c r="I124" s="427"/>
      <c r="J124" s="427"/>
      <c r="K124" s="427"/>
      <c r="L124" s="427"/>
      <c r="M124" s="427"/>
      <c r="N124" s="427"/>
      <c r="O124" s="451"/>
      <c r="P124" s="451"/>
      <c r="Q124" s="451"/>
      <c r="R124" s="451"/>
      <c r="S124" s="451"/>
      <c r="T124" s="451"/>
      <c r="U124" s="451"/>
      <c r="V124" s="451"/>
      <c r="W124" s="451"/>
      <c r="X124" s="427"/>
      <c r="Y124" s="427"/>
      <c r="Z124" s="427"/>
      <c r="AA124" s="427"/>
      <c r="AB124" s="427"/>
      <c r="AC124" s="427"/>
      <c r="AD124" s="427"/>
      <c r="AE124" s="427"/>
      <c r="AF124" s="427"/>
      <c r="AG124" s="427"/>
      <c r="AH124" s="451"/>
      <c r="AI124" s="451"/>
      <c r="AJ124" s="451"/>
      <c r="AK124" s="451"/>
      <c r="AL124" s="451"/>
      <c r="AM124" s="451"/>
      <c r="AN124" s="451"/>
      <c r="AO124" s="451"/>
      <c r="AP124" s="451"/>
      <c r="AQ124" s="460"/>
      <c r="AR124" s="461"/>
      <c r="AS124" s="462"/>
      <c r="AT124" s="462"/>
      <c r="AU124" s="462"/>
      <c r="AV124" s="462"/>
      <c r="AW124" s="462"/>
      <c r="AX124" s="462"/>
      <c r="AY124" s="462"/>
      <c r="AZ124" s="464"/>
      <c r="BA124" s="464"/>
      <c r="BB124" s="464"/>
      <c r="BC124" s="464"/>
      <c r="BD124" s="465"/>
      <c r="BE124" s="464"/>
      <c r="BF124" s="464"/>
      <c r="BG124" s="464"/>
      <c r="BH124" s="464"/>
      <c r="BI124" s="464"/>
      <c r="BJ124" s="464"/>
      <c r="BK124" s="464"/>
      <c r="BL124" s="464"/>
      <c r="BM124" s="464"/>
      <c r="BN124" s="464"/>
      <c r="BO124" s="464"/>
      <c r="BP124" s="464"/>
      <c r="BQ124" s="464"/>
      <c r="BR124" s="468"/>
      <c r="BS124" s="469"/>
      <c r="BT124" s="469"/>
      <c r="BU124" s="469"/>
      <c r="BV124" s="469"/>
      <c r="BW124" s="469"/>
      <c r="BX124" s="469"/>
      <c r="BY124" s="474"/>
      <c r="BZ124" s="475"/>
    </row>
    <row r="125" spans="1:78" s="421" customFormat="1" ht="17.25">
      <c r="A125" s="485" t="s">
        <v>414</v>
      </c>
      <c r="B125" s="653"/>
      <c r="C125" s="479" t="s">
        <v>415</v>
      </c>
      <c r="D125" s="479"/>
      <c r="E125" s="479"/>
      <c r="F125" s="479"/>
      <c r="G125" s="426"/>
      <c r="H125" s="427"/>
      <c r="I125" s="427"/>
      <c r="J125" s="427"/>
      <c r="K125" s="427"/>
      <c r="L125" s="427"/>
      <c r="M125" s="427"/>
      <c r="N125" s="427"/>
      <c r="O125" s="451"/>
      <c r="P125" s="451"/>
      <c r="Q125" s="451"/>
      <c r="R125" s="451"/>
      <c r="S125" s="451"/>
      <c r="T125" s="451"/>
      <c r="U125" s="451"/>
      <c r="V125" s="451"/>
      <c r="W125" s="451"/>
      <c r="X125" s="427"/>
      <c r="Y125" s="427"/>
      <c r="Z125" s="427"/>
      <c r="AA125" s="427"/>
      <c r="AB125" s="427"/>
      <c r="AC125" s="427"/>
      <c r="AD125" s="427"/>
      <c r="AE125" s="427"/>
      <c r="AF125" s="427"/>
      <c r="AG125" s="427"/>
      <c r="AH125" s="451"/>
      <c r="AI125" s="451"/>
      <c r="AJ125" s="451"/>
      <c r="AK125" s="451"/>
      <c r="AL125" s="451"/>
      <c r="AM125" s="451"/>
      <c r="AN125" s="451"/>
      <c r="AO125" s="451"/>
      <c r="AP125" s="451"/>
      <c r="AQ125" s="460"/>
      <c r="AR125" s="461"/>
      <c r="AS125" s="462"/>
      <c r="AT125" s="462"/>
      <c r="AU125" s="462"/>
      <c r="AV125" s="462"/>
      <c r="AW125" s="462"/>
      <c r="AX125" s="462"/>
      <c r="AY125" s="462"/>
      <c r="AZ125" s="464"/>
      <c r="BA125" s="464"/>
      <c r="BB125" s="464"/>
      <c r="BC125" s="464"/>
      <c r="BD125" s="464"/>
      <c r="BE125" s="465"/>
      <c r="BF125" s="464"/>
      <c r="BG125" s="464"/>
      <c r="BH125" s="464"/>
      <c r="BI125" s="464"/>
      <c r="BJ125" s="464"/>
      <c r="BK125" s="464"/>
      <c r="BL125" s="464"/>
      <c r="BM125" s="464"/>
      <c r="BN125" s="464"/>
      <c r="BO125" s="464"/>
      <c r="BP125" s="464"/>
      <c r="BQ125" s="464"/>
      <c r="BR125" s="468"/>
      <c r="BS125" s="469"/>
      <c r="BT125" s="469"/>
      <c r="BU125" s="469"/>
      <c r="BV125" s="469"/>
      <c r="BW125" s="469"/>
      <c r="BX125" s="469"/>
      <c r="BY125" s="474"/>
      <c r="BZ125" s="475"/>
    </row>
    <row r="126" spans="1:78" s="421" customFormat="1" ht="17.25">
      <c r="A126" s="485" t="s">
        <v>416</v>
      </c>
      <c r="B126" s="652"/>
      <c r="C126" s="479" t="s">
        <v>417</v>
      </c>
      <c r="D126" s="479"/>
      <c r="E126" s="479"/>
      <c r="F126" s="479"/>
      <c r="G126" s="426"/>
      <c r="H126" s="427"/>
      <c r="I126" s="427"/>
      <c r="J126" s="427"/>
      <c r="K126" s="427"/>
      <c r="L126" s="427"/>
      <c r="M126" s="427"/>
      <c r="N126" s="427"/>
      <c r="O126" s="451"/>
      <c r="P126" s="451"/>
      <c r="Q126" s="451"/>
      <c r="R126" s="451"/>
      <c r="S126" s="451"/>
      <c r="T126" s="451"/>
      <c r="U126" s="451"/>
      <c r="V126" s="451"/>
      <c r="W126" s="451"/>
      <c r="X126" s="427"/>
      <c r="Y126" s="427"/>
      <c r="Z126" s="427"/>
      <c r="AA126" s="427"/>
      <c r="AB126" s="427"/>
      <c r="AC126" s="427"/>
      <c r="AD126" s="427"/>
      <c r="AE126" s="427"/>
      <c r="AF126" s="427"/>
      <c r="AG126" s="427"/>
      <c r="AH126" s="451"/>
      <c r="AI126" s="451"/>
      <c r="AJ126" s="451"/>
      <c r="AK126" s="451"/>
      <c r="AL126" s="451"/>
      <c r="AM126" s="451"/>
      <c r="AN126" s="451"/>
      <c r="AO126" s="451"/>
      <c r="AP126" s="451"/>
      <c r="AQ126" s="460"/>
      <c r="AR126" s="461"/>
      <c r="AS126" s="462"/>
      <c r="AT126" s="462"/>
      <c r="AU126" s="462"/>
      <c r="AV126" s="462"/>
      <c r="AW126" s="462"/>
      <c r="AX126" s="462"/>
      <c r="AY126" s="462"/>
      <c r="AZ126" s="464"/>
      <c r="BA126" s="464"/>
      <c r="BB126" s="464"/>
      <c r="BC126" s="464"/>
      <c r="BD126" s="464"/>
      <c r="BE126" s="464"/>
      <c r="BF126" s="464"/>
      <c r="BG126" s="464"/>
      <c r="BH126" s="464"/>
      <c r="BI126" s="464"/>
      <c r="BJ126" s="464"/>
      <c r="BK126" s="464"/>
      <c r="BL126" s="464"/>
      <c r="BM126" s="464"/>
      <c r="BN126" s="465"/>
      <c r="BO126" s="464"/>
      <c r="BP126" s="464"/>
      <c r="BQ126" s="464"/>
      <c r="BR126" s="468"/>
      <c r="BS126" s="469"/>
      <c r="BT126" s="469"/>
      <c r="BU126" s="469"/>
      <c r="BV126" s="469"/>
      <c r="BW126" s="469"/>
      <c r="BX126" s="469"/>
      <c r="BY126" s="474"/>
      <c r="BZ126" s="475"/>
    </row>
    <row r="127" spans="1:78" s="421" customFormat="1" ht="17.25">
      <c r="A127" s="485" t="s">
        <v>418</v>
      </c>
      <c r="B127" s="651" t="s">
        <v>389</v>
      </c>
      <c r="C127" s="479" t="s">
        <v>419</v>
      </c>
      <c r="D127" s="479"/>
      <c r="E127" s="479"/>
      <c r="F127" s="479"/>
      <c r="G127" s="426"/>
      <c r="H127" s="427"/>
      <c r="I127" s="427"/>
      <c r="J127" s="427"/>
      <c r="K127" s="427"/>
      <c r="L127" s="427"/>
      <c r="M127" s="427"/>
      <c r="N127" s="427"/>
      <c r="O127" s="451"/>
      <c r="P127" s="451"/>
      <c r="Q127" s="451"/>
      <c r="R127" s="451"/>
      <c r="S127" s="451"/>
      <c r="T127" s="451"/>
      <c r="U127" s="451"/>
      <c r="V127" s="451"/>
      <c r="W127" s="451"/>
      <c r="X127" s="427"/>
      <c r="Y127" s="427"/>
      <c r="Z127" s="427"/>
      <c r="AA127" s="427"/>
      <c r="AB127" s="427"/>
      <c r="AC127" s="427"/>
      <c r="AD127" s="427"/>
      <c r="AE127" s="427"/>
      <c r="AF127" s="427"/>
      <c r="AG127" s="427"/>
      <c r="AH127" s="451"/>
      <c r="AI127" s="451"/>
      <c r="AJ127" s="451"/>
      <c r="AK127" s="451"/>
      <c r="AL127" s="451"/>
      <c r="AM127" s="451"/>
      <c r="AN127" s="451"/>
      <c r="AO127" s="451"/>
      <c r="AP127" s="451"/>
      <c r="AQ127" s="460"/>
      <c r="AR127" s="461"/>
      <c r="AS127" s="462"/>
      <c r="AT127" s="462"/>
      <c r="AU127" s="462"/>
      <c r="AV127" s="462"/>
      <c r="AW127" s="462"/>
      <c r="AX127" s="462"/>
      <c r="AY127" s="462"/>
      <c r="AZ127" s="464"/>
      <c r="BA127" s="464"/>
      <c r="BB127" s="464"/>
      <c r="BC127" s="464"/>
      <c r="BD127" s="464"/>
      <c r="BE127" s="464"/>
      <c r="BF127" s="464"/>
      <c r="BG127" s="464"/>
      <c r="BH127" s="464"/>
      <c r="BI127" s="464"/>
      <c r="BJ127" s="464"/>
      <c r="BK127" s="464"/>
      <c r="BL127" s="464"/>
      <c r="BM127" s="464"/>
      <c r="BN127" s="465"/>
      <c r="BO127" s="464"/>
      <c r="BP127" s="464"/>
      <c r="BQ127" s="464"/>
      <c r="BR127" s="468"/>
      <c r="BS127" s="469"/>
      <c r="BT127" s="469"/>
      <c r="BU127" s="469"/>
      <c r="BV127" s="469"/>
      <c r="BW127" s="469"/>
      <c r="BX127" s="469"/>
      <c r="BY127" s="474"/>
      <c r="BZ127" s="475"/>
    </row>
    <row r="128" spans="1:78" s="421" customFormat="1" ht="17.25">
      <c r="A128" s="485" t="s">
        <v>420</v>
      </c>
      <c r="B128" s="652"/>
      <c r="C128" s="486" t="s">
        <v>421</v>
      </c>
      <c r="D128" s="486"/>
      <c r="E128" s="486"/>
      <c r="F128" s="486"/>
      <c r="G128" s="426"/>
      <c r="H128" s="427"/>
      <c r="I128" s="427"/>
      <c r="J128" s="427"/>
      <c r="K128" s="427"/>
      <c r="L128" s="427"/>
      <c r="M128" s="427"/>
      <c r="N128" s="427"/>
      <c r="O128" s="451"/>
      <c r="P128" s="451"/>
      <c r="Q128" s="451"/>
      <c r="R128" s="451"/>
      <c r="S128" s="451"/>
      <c r="T128" s="451"/>
      <c r="U128" s="451"/>
      <c r="V128" s="451"/>
      <c r="W128" s="451"/>
      <c r="X128" s="427"/>
      <c r="Y128" s="427"/>
      <c r="Z128" s="427"/>
      <c r="AA128" s="427"/>
      <c r="AB128" s="427"/>
      <c r="AC128" s="427"/>
      <c r="AD128" s="427"/>
      <c r="AE128" s="427"/>
      <c r="AF128" s="427"/>
      <c r="AG128" s="427"/>
      <c r="AH128" s="451"/>
      <c r="AI128" s="451"/>
      <c r="AJ128" s="451"/>
      <c r="AK128" s="451"/>
      <c r="AL128" s="451"/>
      <c r="AM128" s="451"/>
      <c r="AN128" s="451"/>
      <c r="AO128" s="451"/>
      <c r="AP128" s="451"/>
      <c r="AQ128" s="460"/>
      <c r="AR128" s="461"/>
      <c r="AS128" s="462"/>
      <c r="AT128" s="462"/>
      <c r="AU128" s="462"/>
      <c r="AV128" s="462"/>
      <c r="AW128" s="462"/>
      <c r="AX128" s="462"/>
      <c r="AY128" s="462"/>
      <c r="AZ128" s="464"/>
      <c r="BA128" s="464"/>
      <c r="BB128" s="464"/>
      <c r="BC128" s="464"/>
      <c r="BD128" s="464"/>
      <c r="BE128" s="464"/>
      <c r="BF128" s="464"/>
      <c r="BG128" s="464"/>
      <c r="BH128" s="464"/>
      <c r="BI128" s="464"/>
      <c r="BJ128" s="464"/>
      <c r="BK128" s="464"/>
      <c r="BL128" s="464"/>
      <c r="BM128" s="464"/>
      <c r="BN128" s="464"/>
      <c r="BO128" s="464"/>
      <c r="BP128" s="464"/>
      <c r="BQ128" s="464"/>
      <c r="BR128" s="468"/>
      <c r="BS128" s="469"/>
      <c r="BT128" s="469"/>
      <c r="BU128" s="469"/>
      <c r="BV128" s="469"/>
      <c r="BW128" s="453"/>
      <c r="BX128" s="469"/>
      <c r="BY128" s="474"/>
      <c r="BZ128" s="475"/>
    </row>
    <row r="129" spans="1:79" s="421" customFormat="1" ht="18">
      <c r="A129" s="441">
        <v>8.3000000000000007</v>
      </c>
      <c r="B129" s="442" t="s">
        <v>422</v>
      </c>
      <c r="C129" s="443"/>
      <c r="D129" s="443"/>
      <c r="E129" s="443"/>
      <c r="F129" s="443"/>
      <c r="G129" s="431"/>
      <c r="H129" s="432"/>
      <c r="I129" s="427"/>
      <c r="J129" s="427"/>
      <c r="K129" s="427"/>
      <c r="L129" s="427"/>
      <c r="M129" s="427"/>
      <c r="N129" s="427"/>
      <c r="O129" s="451"/>
      <c r="P129" s="451"/>
      <c r="Q129" s="451"/>
      <c r="R129" s="451"/>
      <c r="S129" s="451"/>
      <c r="T129" s="451"/>
      <c r="U129" s="451"/>
      <c r="V129" s="451"/>
      <c r="W129" s="451"/>
      <c r="X129" s="427"/>
      <c r="Y129" s="427"/>
      <c r="Z129" s="427"/>
      <c r="AA129" s="427"/>
      <c r="AB129" s="427"/>
      <c r="AC129" s="427"/>
      <c r="AD129" s="427"/>
      <c r="AE129" s="427"/>
      <c r="AF129" s="427"/>
      <c r="AG129" s="427"/>
      <c r="AH129" s="451"/>
      <c r="AI129" s="451"/>
      <c r="AJ129" s="451"/>
      <c r="AK129" s="451"/>
      <c r="AL129" s="451"/>
      <c r="AM129" s="451"/>
      <c r="AN129" s="451"/>
      <c r="AO129" s="451"/>
      <c r="AP129" s="451"/>
      <c r="AQ129" s="460"/>
      <c r="AR129" s="461"/>
      <c r="AS129" s="462"/>
      <c r="AT129" s="462"/>
      <c r="AU129" s="462"/>
      <c r="AV129" s="462"/>
      <c r="AW129" s="462"/>
      <c r="AX129" s="462"/>
      <c r="AY129" s="462"/>
      <c r="AZ129" s="464"/>
      <c r="BA129" s="464"/>
      <c r="BB129" s="464"/>
      <c r="BC129" s="464"/>
      <c r="BD129" s="464"/>
      <c r="BE129" s="464"/>
      <c r="BF129" s="464"/>
      <c r="BG129" s="464"/>
      <c r="BH129" s="464"/>
      <c r="BI129" s="464"/>
      <c r="BJ129" s="464"/>
      <c r="BK129" s="464"/>
      <c r="BL129" s="464"/>
      <c r="BM129" s="464"/>
      <c r="BN129" s="464"/>
      <c r="BO129" s="464"/>
      <c r="BP129" s="464"/>
      <c r="BQ129" s="500"/>
      <c r="BR129" s="469"/>
      <c r="BS129" s="469"/>
      <c r="BT129" s="469"/>
      <c r="BU129" s="469"/>
      <c r="BV129" s="469"/>
      <c r="BW129" s="469"/>
      <c r="BX129" s="469"/>
      <c r="BY129" s="474"/>
      <c r="BZ129" s="475"/>
    </row>
    <row r="130" spans="1:79" s="421" customFormat="1" ht="17.25">
      <c r="A130" s="436" t="s">
        <v>423</v>
      </c>
      <c r="B130" s="651" t="s">
        <v>422</v>
      </c>
      <c r="C130" s="444" t="s">
        <v>424</v>
      </c>
      <c r="D130" s="444"/>
      <c r="E130" s="444"/>
      <c r="F130" s="444"/>
      <c r="G130" s="426"/>
      <c r="H130" s="427"/>
      <c r="I130" s="427"/>
      <c r="J130" s="427"/>
      <c r="K130" s="427"/>
      <c r="L130" s="427"/>
      <c r="M130" s="427"/>
      <c r="N130" s="427"/>
      <c r="O130" s="451"/>
      <c r="P130" s="451"/>
      <c r="Q130" s="451"/>
      <c r="R130" s="451"/>
      <c r="S130" s="451"/>
      <c r="T130" s="451"/>
      <c r="U130" s="451"/>
      <c r="V130" s="451"/>
      <c r="W130" s="451"/>
      <c r="X130" s="427"/>
      <c r="Y130" s="427"/>
      <c r="Z130" s="427"/>
      <c r="AA130" s="427"/>
      <c r="AB130" s="427"/>
      <c r="AC130" s="427"/>
      <c r="AD130" s="427"/>
      <c r="AE130" s="427"/>
      <c r="AF130" s="427"/>
      <c r="AG130" s="427"/>
      <c r="AH130" s="451"/>
      <c r="AI130" s="451"/>
      <c r="AJ130" s="451"/>
      <c r="AK130" s="451"/>
      <c r="AL130" s="451"/>
      <c r="AM130" s="451"/>
      <c r="AN130" s="451"/>
      <c r="AO130" s="451"/>
      <c r="AP130" s="451"/>
      <c r="AQ130" s="460"/>
      <c r="AR130" s="461"/>
      <c r="AS130" s="462"/>
      <c r="AT130" s="462"/>
      <c r="AU130" s="462"/>
      <c r="AV130" s="462"/>
      <c r="AW130" s="462"/>
      <c r="AX130" s="462"/>
      <c r="AY130" s="462"/>
      <c r="AZ130" s="464"/>
      <c r="BA130" s="464"/>
      <c r="BB130" s="464"/>
      <c r="BC130" s="464"/>
      <c r="BD130" s="464"/>
      <c r="BE130" s="464"/>
      <c r="BF130" s="464"/>
      <c r="BG130" s="464"/>
      <c r="BH130" s="464"/>
      <c r="BI130" s="464"/>
      <c r="BJ130" s="464"/>
      <c r="BK130" s="464"/>
      <c r="BL130" s="464"/>
      <c r="BM130" s="464"/>
      <c r="BN130" s="464"/>
      <c r="BO130" s="464"/>
      <c r="BP130" s="464"/>
      <c r="BQ130" s="500"/>
      <c r="BR130" s="469"/>
      <c r="BS130" s="469"/>
      <c r="BT130" s="469"/>
      <c r="BU130" s="469"/>
      <c r="BV130" s="469"/>
      <c r="BW130" s="469"/>
      <c r="BX130" s="469"/>
      <c r="BY130" s="474"/>
      <c r="BZ130" s="475"/>
    </row>
    <row r="131" spans="1:79" s="421" customFormat="1" ht="17.25">
      <c r="A131" s="436" t="s">
        <v>425</v>
      </c>
      <c r="B131" s="653"/>
      <c r="C131" s="444" t="s">
        <v>426</v>
      </c>
      <c r="D131" s="444"/>
      <c r="E131" s="444"/>
      <c r="F131" s="444"/>
      <c r="G131" s="426"/>
      <c r="H131" s="427"/>
      <c r="I131" s="427"/>
      <c r="J131" s="427"/>
      <c r="K131" s="427"/>
      <c r="L131" s="427"/>
      <c r="M131" s="427"/>
      <c r="N131" s="427"/>
      <c r="O131" s="451"/>
      <c r="P131" s="451"/>
      <c r="Q131" s="451"/>
      <c r="R131" s="451"/>
      <c r="S131" s="451"/>
      <c r="T131" s="451"/>
      <c r="U131" s="451"/>
      <c r="V131" s="451"/>
      <c r="W131" s="451"/>
      <c r="X131" s="427"/>
      <c r="Y131" s="427"/>
      <c r="Z131" s="427"/>
      <c r="AA131" s="427"/>
      <c r="AB131" s="427"/>
      <c r="AC131" s="427"/>
      <c r="AD131" s="427"/>
      <c r="AE131" s="427"/>
      <c r="AF131" s="427"/>
      <c r="AG131" s="427"/>
      <c r="AH131" s="451"/>
      <c r="AI131" s="451"/>
      <c r="AJ131" s="451"/>
      <c r="AK131" s="451"/>
      <c r="AL131" s="451"/>
      <c r="AM131" s="451"/>
      <c r="AN131" s="451"/>
      <c r="AO131" s="451"/>
      <c r="AP131" s="451"/>
      <c r="AQ131" s="460"/>
      <c r="AR131" s="461"/>
      <c r="AS131" s="462"/>
      <c r="AT131" s="462"/>
      <c r="AU131" s="462"/>
      <c r="AV131" s="462"/>
      <c r="AW131" s="462"/>
      <c r="AX131" s="462"/>
      <c r="AY131" s="462"/>
      <c r="AZ131" s="464"/>
      <c r="BA131" s="464"/>
      <c r="BB131" s="464"/>
      <c r="BC131" s="464"/>
      <c r="BD131" s="464"/>
      <c r="BE131" s="464"/>
      <c r="BF131" s="464"/>
      <c r="BG131" s="464"/>
      <c r="BH131" s="464"/>
      <c r="BI131" s="464"/>
      <c r="BJ131" s="464"/>
      <c r="BK131" s="464"/>
      <c r="BL131" s="464"/>
      <c r="BM131" s="464"/>
      <c r="BN131" s="464"/>
      <c r="BO131" s="464"/>
      <c r="BP131" s="464"/>
      <c r="BQ131" s="500"/>
      <c r="BR131" s="469"/>
      <c r="BS131" s="469"/>
      <c r="BT131" s="469"/>
      <c r="BU131" s="469"/>
      <c r="BV131" s="469"/>
      <c r="BW131" s="469"/>
      <c r="BX131" s="469"/>
      <c r="BY131" s="474"/>
      <c r="BZ131" s="476"/>
    </row>
    <row r="132" spans="1:79" s="421" customFormat="1" ht="17.25">
      <c r="A132" s="436" t="s">
        <v>427</v>
      </c>
      <c r="B132" s="653"/>
      <c r="C132" s="444" t="s">
        <v>428</v>
      </c>
      <c r="D132" s="444"/>
      <c r="E132" s="444"/>
      <c r="F132" s="444"/>
      <c r="G132" s="426"/>
      <c r="H132" s="427"/>
      <c r="I132" s="427"/>
      <c r="J132" s="427"/>
      <c r="K132" s="427"/>
      <c r="L132" s="427"/>
      <c r="M132" s="427"/>
      <c r="N132" s="427"/>
      <c r="O132" s="451"/>
      <c r="P132" s="451"/>
      <c r="Q132" s="451"/>
      <c r="R132" s="451"/>
      <c r="S132" s="451"/>
      <c r="T132" s="451"/>
      <c r="U132" s="451"/>
      <c r="V132" s="451"/>
      <c r="W132" s="451"/>
      <c r="X132" s="427"/>
      <c r="Y132" s="427"/>
      <c r="Z132" s="427"/>
      <c r="AA132" s="427"/>
      <c r="AB132" s="427"/>
      <c r="AC132" s="427"/>
      <c r="AD132" s="427"/>
      <c r="AE132" s="427"/>
      <c r="AF132" s="427"/>
      <c r="AG132" s="427"/>
      <c r="AH132" s="451"/>
      <c r="AI132" s="451"/>
      <c r="AJ132" s="451"/>
      <c r="AK132" s="451"/>
      <c r="AL132" s="451"/>
      <c r="AM132" s="451"/>
      <c r="AN132" s="451"/>
      <c r="AO132" s="451"/>
      <c r="AP132" s="451"/>
      <c r="AQ132" s="460"/>
      <c r="AR132" s="461"/>
      <c r="AS132" s="462"/>
      <c r="AT132" s="462"/>
      <c r="AU132" s="462"/>
      <c r="AV132" s="462"/>
      <c r="AW132" s="462"/>
      <c r="AX132" s="462"/>
      <c r="AY132" s="462"/>
      <c r="AZ132" s="464"/>
      <c r="BA132" s="464"/>
      <c r="BB132" s="464"/>
      <c r="BC132" s="464"/>
      <c r="BD132" s="464"/>
      <c r="BE132" s="464"/>
      <c r="BF132" s="464"/>
      <c r="BG132" s="464"/>
      <c r="BH132" s="464"/>
      <c r="BI132" s="464"/>
      <c r="BJ132" s="464"/>
      <c r="BK132" s="464"/>
      <c r="BL132" s="464"/>
      <c r="BM132" s="464"/>
      <c r="BN132" s="464"/>
      <c r="BO132" s="464"/>
      <c r="BP132" s="464"/>
      <c r="BQ132" s="500"/>
      <c r="BR132" s="469"/>
      <c r="BS132" s="469"/>
      <c r="BT132" s="469"/>
      <c r="BU132" s="469"/>
      <c r="BV132" s="469"/>
      <c r="BW132" s="469"/>
      <c r="BX132" s="469"/>
      <c r="BY132" s="474"/>
      <c r="BZ132" s="476"/>
    </row>
    <row r="133" spans="1:79" s="421" customFormat="1" ht="17.25">
      <c r="A133" s="436" t="s">
        <v>429</v>
      </c>
      <c r="B133" s="653"/>
      <c r="C133" s="444" t="s">
        <v>430</v>
      </c>
      <c r="D133" s="444"/>
      <c r="E133" s="444"/>
      <c r="F133" s="444"/>
      <c r="G133" s="426"/>
      <c r="H133" s="427"/>
      <c r="I133" s="427"/>
      <c r="J133" s="427"/>
      <c r="K133" s="427"/>
      <c r="L133" s="427"/>
      <c r="M133" s="427"/>
      <c r="N133" s="427"/>
      <c r="O133" s="451"/>
      <c r="P133" s="451"/>
      <c r="Q133" s="451"/>
      <c r="R133" s="451"/>
      <c r="S133" s="451"/>
      <c r="T133" s="451"/>
      <c r="U133" s="451"/>
      <c r="V133" s="451"/>
      <c r="W133" s="451"/>
      <c r="X133" s="427"/>
      <c r="Y133" s="427"/>
      <c r="Z133" s="427"/>
      <c r="AA133" s="427"/>
      <c r="AB133" s="427"/>
      <c r="AC133" s="427"/>
      <c r="AD133" s="427"/>
      <c r="AE133" s="427"/>
      <c r="AF133" s="427"/>
      <c r="AG133" s="427"/>
      <c r="AH133" s="451"/>
      <c r="AI133" s="451"/>
      <c r="AJ133" s="451"/>
      <c r="AK133" s="451"/>
      <c r="AL133" s="451"/>
      <c r="AM133" s="451"/>
      <c r="AN133" s="451"/>
      <c r="AO133" s="451"/>
      <c r="AP133" s="451"/>
      <c r="AQ133" s="460"/>
      <c r="AR133" s="461"/>
      <c r="AS133" s="462"/>
      <c r="AT133" s="462"/>
      <c r="AU133" s="462"/>
      <c r="AV133" s="462"/>
      <c r="AW133" s="462"/>
      <c r="AX133" s="462"/>
      <c r="AY133" s="462"/>
      <c r="AZ133" s="464"/>
      <c r="BA133" s="464"/>
      <c r="BB133" s="464"/>
      <c r="BC133" s="464"/>
      <c r="BD133" s="464"/>
      <c r="BE133" s="464"/>
      <c r="BF133" s="464"/>
      <c r="BG133" s="464"/>
      <c r="BH133" s="464"/>
      <c r="BI133" s="464"/>
      <c r="BJ133" s="464"/>
      <c r="BK133" s="464"/>
      <c r="BL133" s="464"/>
      <c r="BM133" s="464"/>
      <c r="BN133" s="464"/>
      <c r="BO133" s="464"/>
      <c r="BP133" s="464"/>
      <c r="BQ133" s="500"/>
      <c r="BR133" s="469"/>
      <c r="BS133" s="469"/>
      <c r="BT133" s="469"/>
      <c r="BU133" s="469"/>
      <c r="BV133" s="469"/>
      <c r="BW133" s="469"/>
      <c r="BX133" s="469"/>
      <c r="BY133" s="474"/>
      <c r="BZ133" s="476"/>
    </row>
    <row r="134" spans="1:79" s="421" customFormat="1" ht="17.25">
      <c r="A134" s="436" t="s">
        <v>431</v>
      </c>
      <c r="B134" s="655"/>
      <c r="C134" s="490" t="s">
        <v>432</v>
      </c>
      <c r="D134" s="490"/>
      <c r="E134" s="490"/>
      <c r="F134" s="490"/>
      <c r="G134" s="491"/>
      <c r="H134" s="492"/>
      <c r="I134" s="492"/>
      <c r="J134" s="492"/>
      <c r="K134" s="492"/>
      <c r="L134" s="492"/>
      <c r="M134" s="492"/>
      <c r="N134" s="492"/>
      <c r="O134" s="494"/>
      <c r="P134" s="494"/>
      <c r="Q134" s="494"/>
      <c r="R134" s="494"/>
      <c r="S134" s="494"/>
      <c r="T134" s="494"/>
      <c r="U134" s="494"/>
      <c r="V134" s="494"/>
      <c r="W134" s="494"/>
      <c r="X134" s="492"/>
      <c r="Y134" s="492"/>
      <c r="Z134" s="492"/>
      <c r="AA134" s="492"/>
      <c r="AB134" s="492"/>
      <c r="AC134" s="492"/>
      <c r="AD134" s="492"/>
      <c r="AE134" s="492"/>
      <c r="AF134" s="492"/>
      <c r="AG134" s="492"/>
      <c r="AH134" s="494"/>
      <c r="AI134" s="494"/>
      <c r="AJ134" s="494"/>
      <c r="AK134" s="494"/>
      <c r="AL134" s="494"/>
      <c r="AM134" s="494"/>
      <c r="AN134" s="494"/>
      <c r="AO134" s="494"/>
      <c r="AP134" s="494"/>
      <c r="AQ134" s="495"/>
      <c r="AR134" s="496"/>
      <c r="AS134" s="497"/>
      <c r="AT134" s="497"/>
      <c r="AU134" s="497"/>
      <c r="AV134" s="497"/>
      <c r="AW134" s="497"/>
      <c r="AX134" s="497"/>
      <c r="AY134" s="497"/>
      <c r="AZ134" s="499"/>
      <c r="BA134" s="499"/>
      <c r="BB134" s="499"/>
      <c r="BC134" s="499"/>
      <c r="BD134" s="499"/>
      <c r="BE134" s="499"/>
      <c r="BF134" s="499"/>
      <c r="BG134" s="499"/>
      <c r="BH134" s="499"/>
      <c r="BI134" s="499"/>
      <c r="BJ134" s="499"/>
      <c r="BK134" s="499"/>
      <c r="BL134" s="499"/>
      <c r="BM134" s="499"/>
      <c r="BN134" s="499"/>
      <c r="BO134" s="499"/>
      <c r="BP134" s="499"/>
      <c r="BQ134" s="501"/>
      <c r="BR134" s="502"/>
      <c r="BS134" s="502"/>
      <c r="BT134" s="502"/>
      <c r="BU134" s="502"/>
      <c r="BV134" s="502"/>
      <c r="BW134" s="502"/>
      <c r="BX134" s="502"/>
      <c r="BY134" s="503"/>
      <c r="BZ134" s="504"/>
      <c r="CA134" s="505"/>
    </row>
    <row r="135" spans="1:79">
      <c r="AR135" s="498"/>
      <c r="AS135" s="498"/>
      <c r="AT135" s="498"/>
      <c r="AU135" s="498"/>
      <c r="AV135" s="498"/>
      <c r="AW135" s="498"/>
      <c r="AX135" s="498"/>
      <c r="AY135" s="498"/>
      <c r="AZ135" s="498"/>
      <c r="BA135" s="498"/>
      <c r="BB135" s="498"/>
      <c r="BC135" s="498"/>
      <c r="BD135" s="498"/>
      <c r="BE135" s="498"/>
      <c r="BF135" s="498"/>
      <c r="BG135" s="498"/>
      <c r="BH135" s="498"/>
      <c r="BI135" s="498"/>
      <c r="BJ135" s="498"/>
      <c r="BK135" s="498"/>
      <c r="BL135" s="498"/>
      <c r="BM135" s="498"/>
      <c r="BN135" s="498"/>
      <c r="BO135" s="498"/>
      <c r="BP135" s="498"/>
      <c r="BQ135" s="498"/>
    </row>
    <row r="136" spans="1:79">
      <c r="B136" s="493"/>
      <c r="AR136" s="498"/>
      <c r="AS136" s="498"/>
      <c r="AT136" s="498"/>
      <c r="AU136" s="498"/>
      <c r="AV136" s="498"/>
      <c r="AW136" s="498"/>
      <c r="AX136" s="498"/>
      <c r="AY136" s="498"/>
      <c r="AZ136" s="498"/>
      <c r="BA136" s="498"/>
      <c r="BB136" s="498"/>
      <c r="BC136" s="498"/>
      <c r="BD136" s="498"/>
      <c r="BE136" s="498"/>
      <c r="BF136" s="498"/>
      <c r="BG136" s="498"/>
      <c r="BH136" s="498"/>
      <c r="BI136" s="498"/>
      <c r="BJ136" s="498"/>
      <c r="BK136" s="498"/>
      <c r="BL136" s="498"/>
      <c r="BM136" s="498"/>
      <c r="BN136" s="498"/>
      <c r="BO136" s="498"/>
      <c r="BP136" s="498"/>
      <c r="BQ136" s="498"/>
    </row>
    <row r="137" spans="1:79">
      <c r="B137" s="493"/>
      <c r="AR137" s="498"/>
      <c r="AS137" s="498"/>
      <c r="AT137" s="498"/>
      <c r="AU137" s="498"/>
      <c r="AV137" s="498"/>
      <c r="AW137" s="498"/>
      <c r="AX137" s="498"/>
      <c r="AY137" s="498"/>
      <c r="AZ137" s="498"/>
      <c r="BA137" s="498"/>
      <c r="BB137" s="498"/>
      <c r="BC137" s="498"/>
      <c r="BD137" s="498"/>
      <c r="BE137" s="498"/>
      <c r="BF137" s="498"/>
      <c r="BG137" s="498"/>
      <c r="BH137" s="498"/>
      <c r="BI137" s="498"/>
      <c r="BJ137" s="498"/>
      <c r="BK137" s="498"/>
      <c r="BL137" s="498"/>
      <c r="BM137" s="498"/>
      <c r="BN137" s="498"/>
      <c r="BO137" s="498"/>
      <c r="BP137" s="498"/>
      <c r="BQ137" s="498"/>
    </row>
    <row r="138" spans="1:79">
      <c r="B138" s="493"/>
      <c r="AR138" s="498"/>
      <c r="AS138" s="498"/>
      <c r="AT138" s="498"/>
      <c r="AU138" s="498"/>
      <c r="AV138" s="498"/>
      <c r="AW138" s="498"/>
      <c r="AX138" s="498"/>
      <c r="AY138" s="498"/>
      <c r="AZ138" s="498"/>
      <c r="BA138" s="498"/>
      <c r="BB138" s="498"/>
      <c r="BC138" s="498"/>
      <c r="BD138" s="498"/>
      <c r="BE138" s="498"/>
      <c r="BF138" s="498"/>
      <c r="BG138" s="498"/>
      <c r="BH138" s="498"/>
      <c r="BI138" s="498"/>
      <c r="BJ138" s="498"/>
      <c r="BK138" s="498"/>
      <c r="BL138" s="498"/>
      <c r="BM138" s="498"/>
      <c r="BN138" s="498"/>
      <c r="BO138" s="498"/>
      <c r="BP138" s="498"/>
      <c r="BQ138" s="498"/>
    </row>
    <row r="139" spans="1:79">
      <c r="B139" s="493"/>
      <c r="AR139" s="498"/>
      <c r="AS139" s="498"/>
      <c r="AT139" s="498"/>
      <c r="AU139" s="498"/>
      <c r="AV139" s="498"/>
      <c r="AW139" s="498"/>
      <c r="AX139" s="498"/>
      <c r="AY139" s="498"/>
      <c r="AZ139" s="498"/>
      <c r="BA139" s="498"/>
      <c r="BB139" s="498"/>
      <c r="BC139" s="498"/>
      <c r="BD139" s="498"/>
      <c r="BE139" s="498"/>
      <c r="BF139" s="498"/>
      <c r="BG139" s="498"/>
      <c r="BH139" s="498"/>
      <c r="BI139" s="498"/>
      <c r="BJ139" s="498"/>
      <c r="BK139" s="498"/>
      <c r="BL139" s="498"/>
      <c r="BM139" s="498"/>
      <c r="BN139" s="498"/>
      <c r="BO139" s="498"/>
      <c r="BP139" s="498"/>
    </row>
    <row r="140" spans="1:79">
      <c r="B140" s="493"/>
    </row>
    <row r="141" spans="1:79">
      <c r="B141" s="493"/>
    </row>
    <row r="142" spans="1:79">
      <c r="B142" s="493"/>
    </row>
  </sheetData>
  <autoFilter ref="A2:F134" xr:uid="{00000000-0009-0000-0000-000002000000}"/>
  <mergeCells count="38">
    <mergeCell ref="B124:B126"/>
    <mergeCell ref="B127:B128"/>
    <mergeCell ref="B130:B134"/>
    <mergeCell ref="C2:C4"/>
    <mergeCell ref="D2:D4"/>
    <mergeCell ref="B99:B105"/>
    <mergeCell ref="B106:B111"/>
    <mergeCell ref="B112:B113"/>
    <mergeCell ref="B116:B119"/>
    <mergeCell ref="B121:B123"/>
    <mergeCell ref="B71:B76"/>
    <mergeCell ref="B78:B82"/>
    <mergeCell ref="B83:B86"/>
    <mergeCell ref="B88:B89"/>
    <mergeCell ref="B94:B97"/>
    <mergeCell ref="B25:B27"/>
    <mergeCell ref="B30:B38"/>
    <mergeCell ref="B39:B49"/>
    <mergeCell ref="B52:B57"/>
    <mergeCell ref="B59:B68"/>
    <mergeCell ref="B7:B8"/>
    <mergeCell ref="B9:B13"/>
    <mergeCell ref="B14:B15"/>
    <mergeCell ref="B17:B21"/>
    <mergeCell ref="B23:B24"/>
    <mergeCell ref="AH2:AP2"/>
    <mergeCell ref="AR2:AY2"/>
    <mergeCell ref="AZ2:BQ2"/>
    <mergeCell ref="BR2:BZ2"/>
    <mergeCell ref="A2:A4"/>
    <mergeCell ref="B2:B4"/>
    <mergeCell ref="E2:E4"/>
    <mergeCell ref="F2:F4"/>
    <mergeCell ref="A1:F1"/>
    <mergeCell ref="I1:W1"/>
    <mergeCell ref="G2:N2"/>
    <mergeCell ref="O2:W2"/>
    <mergeCell ref="X2:AC2"/>
  </mergeCells>
  <phoneticPr fontId="133" type="noConversion"/>
  <pageMargins left="0.25" right="0.25" top="0.75" bottom="0.75" header="0.3" footer="0.3"/>
  <pageSetup paperSize="8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21"/>
  <sheetViews>
    <sheetView workbookViewId="0">
      <pane ySplit="3" topLeftCell="A4" activePane="bottomLeft" state="frozen"/>
      <selection pane="bottomLeft" sqref="A1:U121"/>
    </sheetView>
  </sheetViews>
  <sheetFormatPr defaultColWidth="9" defaultRowHeight="14.25"/>
  <cols>
    <col min="1" max="1" width="7.875" customWidth="1"/>
    <col min="2" max="2" width="8" customWidth="1"/>
    <col min="3" max="3" width="10.25" customWidth="1"/>
    <col min="4" max="4" width="29.25" customWidth="1"/>
    <col min="5" max="5" width="30.75" customWidth="1"/>
    <col min="6" max="6" width="8.625" customWidth="1"/>
    <col min="7" max="7" width="11" customWidth="1"/>
    <col min="8" max="8" width="6.75" customWidth="1"/>
    <col min="9" max="9" width="9" customWidth="1"/>
    <col min="10" max="10" width="3.25" customWidth="1"/>
    <col min="11" max="11" width="9.5" customWidth="1"/>
    <col min="12" max="12" width="9.25" customWidth="1"/>
    <col min="13" max="13" width="10.625" customWidth="1"/>
    <col min="14" max="14" width="13.75" customWidth="1"/>
    <col min="15" max="15" width="9.5" customWidth="1"/>
    <col min="16" max="16" width="12.125" customWidth="1"/>
    <col min="17" max="17" width="6" customWidth="1"/>
    <col min="18" max="18" width="7.125" customWidth="1"/>
    <col min="19" max="19" width="9.875" customWidth="1"/>
    <col min="20" max="20" width="17" customWidth="1"/>
    <col min="21" max="21" width="16.875" customWidth="1"/>
  </cols>
  <sheetData>
    <row r="1" spans="1:21">
      <c r="A1" s="673" t="s">
        <v>433</v>
      </c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  <c r="S1" s="674"/>
      <c r="T1" s="674"/>
      <c r="U1" s="675"/>
    </row>
    <row r="2" spans="1:21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7"/>
      <c r="L2" s="677"/>
      <c r="M2" s="677"/>
      <c r="N2" s="677"/>
      <c r="O2" s="677"/>
      <c r="P2" s="677"/>
      <c r="Q2" s="677"/>
      <c r="R2" s="677"/>
      <c r="S2" s="677"/>
      <c r="T2" s="677"/>
      <c r="U2" s="678"/>
    </row>
    <row r="3" spans="1:21" ht="36">
      <c r="A3" s="657" t="s">
        <v>434</v>
      </c>
      <c r="B3" s="658"/>
      <c r="C3" s="380" t="s">
        <v>435</v>
      </c>
      <c r="D3" s="380" t="s">
        <v>436</v>
      </c>
      <c r="E3" s="380" t="s">
        <v>166</v>
      </c>
      <c r="F3" s="658" t="s">
        <v>437</v>
      </c>
      <c r="G3" s="658"/>
      <c r="H3" s="658" t="s">
        <v>438</v>
      </c>
      <c r="I3" s="658"/>
      <c r="J3" s="658"/>
      <c r="K3" s="380" t="s">
        <v>439</v>
      </c>
      <c r="L3" s="380" t="s">
        <v>440</v>
      </c>
      <c r="M3" s="380" t="s">
        <v>43</v>
      </c>
      <c r="N3" s="380" t="s">
        <v>56</v>
      </c>
      <c r="O3" s="380" t="s">
        <v>441</v>
      </c>
      <c r="P3" s="380" t="s">
        <v>442</v>
      </c>
      <c r="Q3" s="380" t="s">
        <v>443</v>
      </c>
      <c r="R3" s="380" t="s">
        <v>444</v>
      </c>
      <c r="S3" s="380" t="s">
        <v>445</v>
      </c>
      <c r="T3" s="380" t="s">
        <v>446</v>
      </c>
      <c r="U3" s="398" t="s">
        <v>10</v>
      </c>
    </row>
    <row r="4" spans="1:21" ht="17.25">
      <c r="A4" s="381">
        <v>0.54166666666666696</v>
      </c>
      <c r="B4" s="382">
        <f t="shared" ref="B4:B9" si="0">A4+C4</f>
        <v>0.62430555555555589</v>
      </c>
      <c r="C4" s="383">
        <v>8.2638888888888901E-2</v>
      </c>
      <c r="D4" s="234" t="s">
        <v>447</v>
      </c>
      <c r="E4" s="384" t="s">
        <v>448</v>
      </c>
      <c r="F4" s="659" t="s">
        <v>449</v>
      </c>
      <c r="G4" s="659"/>
      <c r="H4" s="659"/>
      <c r="I4" s="659"/>
      <c r="J4" s="659"/>
      <c r="K4" s="385" t="s">
        <v>450</v>
      </c>
      <c r="L4" s="393" t="s">
        <v>450</v>
      </c>
      <c r="M4" s="385" t="s">
        <v>451</v>
      </c>
      <c r="N4" s="394" t="s">
        <v>452</v>
      </c>
      <c r="O4" s="385" t="s">
        <v>453</v>
      </c>
      <c r="P4" s="385" t="s">
        <v>453</v>
      </c>
      <c r="Q4" s="385">
        <v>10</v>
      </c>
      <c r="R4" s="385">
        <v>10</v>
      </c>
      <c r="S4" s="385" t="s">
        <v>453</v>
      </c>
      <c r="T4" s="231" t="s">
        <v>453</v>
      </c>
      <c r="U4" s="399" t="s">
        <v>454</v>
      </c>
    </row>
    <row r="5" spans="1:21" ht="17.25">
      <c r="A5" s="381">
        <f t="shared" ref="A5:A9" si="1">B4</f>
        <v>0.62430555555555589</v>
      </c>
      <c r="B5" s="382">
        <f t="shared" si="0"/>
        <v>0.62500000000000033</v>
      </c>
      <c r="C5" s="383">
        <v>6.9444444444444404E-4</v>
      </c>
      <c r="D5" s="234" t="s">
        <v>455</v>
      </c>
      <c r="E5" s="386" t="s">
        <v>456</v>
      </c>
      <c r="F5" s="659" t="s">
        <v>457</v>
      </c>
      <c r="G5" s="659"/>
      <c r="H5" s="659"/>
      <c r="I5" s="659"/>
      <c r="J5" s="659"/>
      <c r="K5" s="385" t="s">
        <v>458</v>
      </c>
      <c r="L5" s="393" t="s">
        <v>458</v>
      </c>
      <c r="M5" s="385" t="s">
        <v>459</v>
      </c>
      <c r="N5" s="394" t="s">
        <v>452</v>
      </c>
      <c r="O5" s="385" t="s">
        <v>460</v>
      </c>
      <c r="P5" s="385" t="s">
        <v>453</v>
      </c>
      <c r="Q5" s="393" t="s">
        <v>453</v>
      </c>
      <c r="R5" s="393" t="s">
        <v>453</v>
      </c>
      <c r="S5" s="393" t="s">
        <v>453</v>
      </c>
      <c r="T5" s="393" t="s">
        <v>453</v>
      </c>
      <c r="U5" s="399"/>
    </row>
    <row r="6" spans="1:21" ht="17.25">
      <c r="A6" s="381">
        <f t="shared" si="1"/>
        <v>0.62500000000000033</v>
      </c>
      <c r="B6" s="382">
        <f t="shared" si="0"/>
        <v>0.62708333333333366</v>
      </c>
      <c r="C6" s="383">
        <v>2.0833333333333298E-3</v>
      </c>
      <c r="D6" s="387" t="s">
        <v>461</v>
      </c>
      <c r="E6" s="388" t="s">
        <v>462</v>
      </c>
      <c r="F6" s="659" t="s">
        <v>463</v>
      </c>
      <c r="G6" s="659"/>
      <c r="H6" s="659"/>
      <c r="I6" s="659"/>
      <c r="J6" s="659"/>
      <c r="K6" s="385" t="s">
        <v>458</v>
      </c>
      <c r="L6" s="393" t="s">
        <v>458</v>
      </c>
      <c r="M6" s="385" t="s">
        <v>464</v>
      </c>
      <c r="N6" s="394" t="s">
        <v>452</v>
      </c>
      <c r="O6" s="385" t="s">
        <v>453</v>
      </c>
      <c r="P6" s="385" t="s">
        <v>453</v>
      </c>
      <c r="Q6" s="393" t="s">
        <v>453</v>
      </c>
      <c r="R6" s="393" t="s">
        <v>453</v>
      </c>
      <c r="S6" s="393" t="s">
        <v>453</v>
      </c>
      <c r="T6" s="393" t="s">
        <v>453</v>
      </c>
      <c r="U6" s="399"/>
    </row>
    <row r="7" spans="1:21" ht="17.25">
      <c r="A7" s="381">
        <f t="shared" si="1"/>
        <v>0.62708333333333366</v>
      </c>
      <c r="B7" s="382">
        <f t="shared" si="0"/>
        <v>0.63055555555555587</v>
      </c>
      <c r="C7" s="383">
        <v>3.4722222222222199E-3</v>
      </c>
      <c r="D7" s="387" t="s">
        <v>465</v>
      </c>
      <c r="E7" s="388" t="s">
        <v>466</v>
      </c>
      <c r="F7" s="385" t="s">
        <v>467</v>
      </c>
      <c r="G7" s="385" t="s">
        <v>467</v>
      </c>
      <c r="H7" s="659" t="s">
        <v>467</v>
      </c>
      <c r="I7" s="659"/>
      <c r="J7" s="659"/>
      <c r="K7" s="385" t="s">
        <v>450</v>
      </c>
      <c r="L7" s="393" t="s">
        <v>450</v>
      </c>
      <c r="M7" s="385" t="s">
        <v>464</v>
      </c>
      <c r="N7" s="385" t="s">
        <v>468</v>
      </c>
      <c r="O7" s="385" t="s">
        <v>453</v>
      </c>
      <c r="P7" s="385" t="s">
        <v>453</v>
      </c>
      <c r="Q7" s="393" t="s">
        <v>453</v>
      </c>
      <c r="R7" s="393" t="s">
        <v>453</v>
      </c>
      <c r="S7" s="393" t="s">
        <v>453</v>
      </c>
      <c r="T7" s="393" t="s">
        <v>453</v>
      </c>
      <c r="U7" s="399"/>
    </row>
    <row r="8" spans="1:21" ht="17.25">
      <c r="A8" s="381">
        <f t="shared" si="1"/>
        <v>0.63055555555555587</v>
      </c>
      <c r="B8" s="382">
        <f t="shared" si="0"/>
        <v>0.63263888888888919</v>
      </c>
      <c r="C8" s="383">
        <v>2.0833333333333298E-3</v>
      </c>
      <c r="D8" s="234" t="s">
        <v>469</v>
      </c>
      <c r="E8" s="386" t="s">
        <v>470</v>
      </c>
      <c r="F8" s="385" t="s">
        <v>471</v>
      </c>
      <c r="G8" s="385" t="s">
        <v>471</v>
      </c>
      <c r="H8" s="659" t="s">
        <v>458</v>
      </c>
      <c r="I8" s="659"/>
      <c r="J8" s="659"/>
      <c r="K8" s="385" t="s">
        <v>458</v>
      </c>
      <c r="L8" s="393" t="s">
        <v>458</v>
      </c>
      <c r="M8" s="231" t="s">
        <v>453</v>
      </c>
      <c r="N8" s="385" t="s">
        <v>472</v>
      </c>
      <c r="O8" s="231" t="s">
        <v>473</v>
      </c>
      <c r="P8" s="385" t="s">
        <v>453</v>
      </c>
      <c r="Q8" s="393" t="s">
        <v>453</v>
      </c>
      <c r="R8" s="393" t="s">
        <v>453</v>
      </c>
      <c r="S8" s="393" t="s">
        <v>453</v>
      </c>
      <c r="T8" s="393" t="s">
        <v>453</v>
      </c>
      <c r="U8" s="399"/>
    </row>
    <row r="9" spans="1:21" ht="17.25">
      <c r="A9" s="667">
        <f t="shared" si="1"/>
        <v>0.63263888888888919</v>
      </c>
      <c r="B9" s="669">
        <f t="shared" si="0"/>
        <v>0.63819444444444473</v>
      </c>
      <c r="C9" s="670">
        <v>5.5555555555555601E-3</v>
      </c>
      <c r="D9" s="671" t="s">
        <v>474</v>
      </c>
      <c r="E9" s="384" t="s">
        <v>475</v>
      </c>
      <c r="F9" s="385" t="s">
        <v>471</v>
      </c>
      <c r="G9" s="385" t="s">
        <v>471</v>
      </c>
      <c r="H9" s="659" t="s">
        <v>458</v>
      </c>
      <c r="I9" s="659"/>
      <c r="J9" s="659"/>
      <c r="K9" s="385" t="s">
        <v>450</v>
      </c>
      <c r="L9" s="385" t="s">
        <v>450</v>
      </c>
      <c r="M9" s="231" t="s">
        <v>476</v>
      </c>
      <c r="N9" s="231" t="s">
        <v>477</v>
      </c>
      <c r="O9" s="231" t="s">
        <v>473</v>
      </c>
      <c r="P9" s="385" t="s">
        <v>453</v>
      </c>
      <c r="Q9" s="393">
        <v>2</v>
      </c>
      <c r="R9" s="393" t="s">
        <v>453</v>
      </c>
      <c r="S9" s="393" t="s">
        <v>478</v>
      </c>
      <c r="T9" s="393" t="s">
        <v>453</v>
      </c>
      <c r="U9" s="399"/>
    </row>
    <row r="10" spans="1:21" ht="17.25">
      <c r="A10" s="667"/>
      <c r="B10" s="669"/>
      <c r="C10" s="670"/>
      <c r="D10" s="671"/>
      <c r="E10" s="384" t="s">
        <v>479</v>
      </c>
      <c r="F10" s="385" t="s">
        <v>471</v>
      </c>
      <c r="G10" s="385" t="s">
        <v>471</v>
      </c>
      <c r="H10" s="659" t="s">
        <v>458</v>
      </c>
      <c r="I10" s="659"/>
      <c r="J10" s="659"/>
      <c r="K10" s="385" t="s">
        <v>450</v>
      </c>
      <c r="L10" s="385" t="s">
        <v>450</v>
      </c>
      <c r="M10" s="231" t="s">
        <v>453</v>
      </c>
      <c r="N10" s="385" t="s">
        <v>472</v>
      </c>
      <c r="O10" s="385" t="s">
        <v>453</v>
      </c>
      <c r="P10" s="231" t="s">
        <v>480</v>
      </c>
      <c r="Q10" s="390" t="s">
        <v>453</v>
      </c>
      <c r="R10" s="393" t="s">
        <v>453</v>
      </c>
      <c r="S10" s="231" t="s">
        <v>453</v>
      </c>
      <c r="T10" s="393" t="s">
        <v>453</v>
      </c>
      <c r="U10" s="399"/>
    </row>
    <row r="11" spans="1:21" ht="17.25">
      <c r="A11" s="667">
        <f t="shared" ref="A11:A15" si="2">B9</f>
        <v>0.63819444444444473</v>
      </c>
      <c r="B11" s="669">
        <f t="shared" ref="B11:B15" si="3">A11+C11</f>
        <v>0.6409722222222225</v>
      </c>
      <c r="C11" s="670">
        <v>2.7777777777777801E-3</v>
      </c>
      <c r="D11" s="672" t="s">
        <v>481</v>
      </c>
      <c r="E11" s="384" t="s">
        <v>482</v>
      </c>
      <c r="F11" s="385" t="s">
        <v>471</v>
      </c>
      <c r="G11" s="385" t="s">
        <v>471</v>
      </c>
      <c r="H11" s="659" t="s">
        <v>458</v>
      </c>
      <c r="I11" s="659"/>
      <c r="J11" s="659"/>
      <c r="K11" s="385" t="s">
        <v>450</v>
      </c>
      <c r="L11" s="385" t="s">
        <v>450</v>
      </c>
      <c r="M11" s="231" t="s">
        <v>453</v>
      </c>
      <c r="N11" s="385" t="s">
        <v>472</v>
      </c>
      <c r="O11" s="231" t="s">
        <v>483</v>
      </c>
      <c r="P11" s="393" t="s">
        <v>453</v>
      </c>
      <c r="Q11" s="393" t="s">
        <v>453</v>
      </c>
      <c r="R11" s="393" t="s">
        <v>453</v>
      </c>
      <c r="S11" s="393" t="s">
        <v>453</v>
      </c>
      <c r="T11" s="393" t="s">
        <v>453</v>
      </c>
      <c r="U11" s="399"/>
    </row>
    <row r="12" spans="1:21" ht="17.25">
      <c r="A12" s="667"/>
      <c r="B12" s="669"/>
      <c r="C12" s="670"/>
      <c r="D12" s="672"/>
      <c r="E12" s="389" t="s">
        <v>465</v>
      </c>
      <c r="F12" s="385" t="s">
        <v>467</v>
      </c>
      <c r="G12" s="385" t="s">
        <v>467</v>
      </c>
      <c r="H12" s="659" t="s">
        <v>467</v>
      </c>
      <c r="I12" s="659"/>
      <c r="J12" s="659"/>
      <c r="K12" s="385" t="s">
        <v>450</v>
      </c>
      <c r="L12" s="385" t="s">
        <v>450</v>
      </c>
      <c r="M12" s="231" t="s">
        <v>484</v>
      </c>
      <c r="N12" s="231" t="s">
        <v>468</v>
      </c>
      <c r="O12" s="231"/>
      <c r="P12" s="393" t="s">
        <v>453</v>
      </c>
      <c r="Q12" s="393" t="s">
        <v>453</v>
      </c>
      <c r="R12" s="393" t="s">
        <v>453</v>
      </c>
      <c r="S12" s="393" t="s">
        <v>453</v>
      </c>
      <c r="T12" s="390" t="s">
        <v>453</v>
      </c>
      <c r="U12" s="400" t="s">
        <v>485</v>
      </c>
    </row>
    <row r="13" spans="1:21" ht="17.25">
      <c r="A13" s="667">
        <f t="shared" si="2"/>
        <v>0.6409722222222225</v>
      </c>
      <c r="B13" s="669">
        <f t="shared" si="3"/>
        <v>0.65000000000000024</v>
      </c>
      <c r="C13" s="670">
        <v>9.0277777777777804E-3</v>
      </c>
      <c r="D13" s="672" t="s">
        <v>486</v>
      </c>
      <c r="E13" s="384" t="s">
        <v>482</v>
      </c>
      <c r="F13" s="385" t="s">
        <v>471</v>
      </c>
      <c r="G13" s="385" t="s">
        <v>471</v>
      </c>
      <c r="H13" s="659" t="s">
        <v>458</v>
      </c>
      <c r="I13" s="659"/>
      <c r="J13" s="659"/>
      <c r="K13" s="385" t="s">
        <v>450</v>
      </c>
      <c r="L13" s="385" t="s">
        <v>450</v>
      </c>
      <c r="M13" s="231" t="s">
        <v>453</v>
      </c>
      <c r="N13" s="231" t="s">
        <v>472</v>
      </c>
      <c r="O13" s="231" t="s">
        <v>483</v>
      </c>
      <c r="P13" s="385" t="s">
        <v>453</v>
      </c>
      <c r="Q13" s="393" t="s">
        <v>453</v>
      </c>
      <c r="R13" s="393" t="s">
        <v>453</v>
      </c>
      <c r="S13" s="393" t="s">
        <v>453</v>
      </c>
      <c r="T13" s="393" t="s">
        <v>453</v>
      </c>
      <c r="U13" s="401"/>
    </row>
    <row r="14" spans="1:21" ht="17.25">
      <c r="A14" s="667"/>
      <c r="B14" s="669"/>
      <c r="C14" s="670"/>
      <c r="D14" s="672"/>
      <c r="E14" s="389" t="s">
        <v>487</v>
      </c>
      <c r="F14" s="385" t="s">
        <v>467</v>
      </c>
      <c r="G14" s="385" t="s">
        <v>467</v>
      </c>
      <c r="H14" s="659" t="s">
        <v>488</v>
      </c>
      <c r="I14" s="659"/>
      <c r="J14" s="659"/>
      <c r="K14" s="385" t="s">
        <v>450</v>
      </c>
      <c r="L14" s="391" t="s">
        <v>450</v>
      </c>
      <c r="M14" s="231" t="s">
        <v>489</v>
      </c>
      <c r="N14" s="231" t="s">
        <v>468</v>
      </c>
      <c r="O14" s="385" t="s">
        <v>453</v>
      </c>
      <c r="P14" s="385" t="s">
        <v>490</v>
      </c>
      <c r="Q14" s="393" t="s">
        <v>453</v>
      </c>
      <c r="R14" s="393" t="s">
        <v>453</v>
      </c>
      <c r="S14" s="393" t="s">
        <v>453</v>
      </c>
      <c r="T14" s="393" t="s">
        <v>453</v>
      </c>
      <c r="U14" s="400" t="s">
        <v>485</v>
      </c>
    </row>
    <row r="15" spans="1:21" ht="34.5">
      <c r="A15" s="667">
        <f t="shared" si="2"/>
        <v>0.65000000000000024</v>
      </c>
      <c r="B15" s="669">
        <f t="shared" si="3"/>
        <v>0.65347222222222245</v>
      </c>
      <c r="C15" s="670">
        <v>3.4722222222222199E-3</v>
      </c>
      <c r="D15" s="671" t="s">
        <v>491</v>
      </c>
      <c r="E15" s="384" t="s">
        <v>492</v>
      </c>
      <c r="F15" s="385" t="s">
        <v>471</v>
      </c>
      <c r="G15" s="385" t="s">
        <v>471</v>
      </c>
      <c r="H15" s="659" t="s">
        <v>458</v>
      </c>
      <c r="I15" s="659"/>
      <c r="J15" s="659"/>
      <c r="K15" s="385" t="s">
        <v>450</v>
      </c>
      <c r="L15" s="391" t="s">
        <v>450</v>
      </c>
      <c r="M15" s="231" t="s">
        <v>453</v>
      </c>
      <c r="N15" s="395" t="s">
        <v>472</v>
      </c>
      <c r="O15" s="231" t="s">
        <v>493</v>
      </c>
      <c r="P15" s="385" t="s">
        <v>453</v>
      </c>
      <c r="Q15" s="393" t="s">
        <v>453</v>
      </c>
      <c r="R15" s="393" t="s">
        <v>453</v>
      </c>
      <c r="S15" s="393" t="s">
        <v>453</v>
      </c>
      <c r="T15" s="390" t="s">
        <v>494</v>
      </c>
      <c r="U15" s="400" t="s">
        <v>495</v>
      </c>
    </row>
    <row r="16" spans="1:21" ht="17.25">
      <c r="A16" s="667"/>
      <c r="B16" s="669"/>
      <c r="C16" s="670"/>
      <c r="D16" s="671"/>
      <c r="E16" s="384" t="s">
        <v>496</v>
      </c>
      <c r="F16" s="385" t="s">
        <v>471</v>
      </c>
      <c r="G16" s="385" t="s">
        <v>471</v>
      </c>
      <c r="H16" s="660" t="s">
        <v>497</v>
      </c>
      <c r="I16" s="660"/>
      <c r="J16" s="660"/>
      <c r="K16" s="385" t="s">
        <v>458</v>
      </c>
      <c r="L16" s="385" t="s">
        <v>458</v>
      </c>
      <c r="M16" s="390" t="s">
        <v>489</v>
      </c>
      <c r="N16" s="385" t="s">
        <v>498</v>
      </c>
      <c r="O16" s="231" t="s">
        <v>453</v>
      </c>
      <c r="P16" s="385" t="s">
        <v>453</v>
      </c>
      <c r="Q16" s="393" t="s">
        <v>453</v>
      </c>
      <c r="R16" s="393" t="s">
        <v>453</v>
      </c>
      <c r="S16" s="393" t="s">
        <v>453</v>
      </c>
      <c r="T16" s="393" t="s">
        <v>453</v>
      </c>
      <c r="U16" s="402" t="s">
        <v>485</v>
      </c>
    </row>
    <row r="17" spans="1:21" ht="34.5">
      <c r="A17" s="667"/>
      <c r="B17" s="669"/>
      <c r="C17" s="670"/>
      <c r="D17" s="671"/>
      <c r="E17" s="384" t="s">
        <v>499</v>
      </c>
      <c r="F17" s="385" t="s">
        <v>471</v>
      </c>
      <c r="G17" s="385" t="s">
        <v>471</v>
      </c>
      <c r="H17" s="661" t="s">
        <v>500</v>
      </c>
      <c r="I17" s="661"/>
      <c r="J17" s="661"/>
      <c r="K17" s="385" t="s">
        <v>458</v>
      </c>
      <c r="L17" s="385" t="s">
        <v>458</v>
      </c>
      <c r="M17" s="231" t="s">
        <v>453</v>
      </c>
      <c r="N17" s="390" t="s">
        <v>472</v>
      </c>
      <c r="O17" s="231" t="s">
        <v>493</v>
      </c>
      <c r="P17" s="396" t="s">
        <v>453</v>
      </c>
      <c r="Q17" s="403">
        <v>2</v>
      </c>
      <c r="R17" s="403" t="s">
        <v>453</v>
      </c>
      <c r="S17" s="403" t="s">
        <v>478</v>
      </c>
      <c r="T17" s="403" t="s">
        <v>453</v>
      </c>
      <c r="U17" s="402"/>
    </row>
    <row r="18" spans="1:21" ht="17.25">
      <c r="A18" s="667"/>
      <c r="B18" s="669"/>
      <c r="C18" s="670"/>
      <c r="D18" s="671"/>
      <c r="E18" s="384" t="s">
        <v>501</v>
      </c>
      <c r="F18" s="385" t="s">
        <v>471</v>
      </c>
      <c r="G18" s="385" t="s">
        <v>471</v>
      </c>
      <c r="H18" s="661"/>
      <c r="I18" s="661"/>
      <c r="J18" s="661"/>
      <c r="K18" s="231" t="s">
        <v>450</v>
      </c>
      <c r="L18" s="390" t="s">
        <v>450</v>
      </c>
      <c r="M18" s="390" t="s">
        <v>502</v>
      </c>
      <c r="N18" s="231" t="s">
        <v>503</v>
      </c>
      <c r="O18" s="231" t="s">
        <v>453</v>
      </c>
      <c r="P18" s="396" t="s">
        <v>453</v>
      </c>
      <c r="Q18" s="403" t="s">
        <v>453</v>
      </c>
      <c r="R18" s="403" t="s">
        <v>453</v>
      </c>
      <c r="S18" s="403" t="s">
        <v>453</v>
      </c>
      <c r="T18" s="403" t="s">
        <v>453</v>
      </c>
      <c r="U18" s="402"/>
    </row>
    <row r="19" spans="1:21" ht="34.5">
      <c r="A19" s="667"/>
      <c r="B19" s="669"/>
      <c r="C19" s="670"/>
      <c r="D19" s="671"/>
      <c r="E19" s="384" t="s">
        <v>504</v>
      </c>
      <c r="F19" s="385" t="s">
        <v>471</v>
      </c>
      <c r="G19" s="385" t="s">
        <v>471</v>
      </c>
      <c r="H19" s="661"/>
      <c r="I19" s="661"/>
      <c r="J19" s="661"/>
      <c r="K19" s="231" t="s">
        <v>450</v>
      </c>
      <c r="L19" s="390" t="s">
        <v>450</v>
      </c>
      <c r="M19" s="390" t="s">
        <v>502</v>
      </c>
      <c r="N19" s="390" t="s">
        <v>505</v>
      </c>
      <c r="O19" s="231" t="s">
        <v>493</v>
      </c>
      <c r="P19" s="396" t="s">
        <v>453</v>
      </c>
      <c r="Q19" s="385">
        <v>2</v>
      </c>
      <c r="R19" s="390" t="s">
        <v>453</v>
      </c>
      <c r="S19" s="390" t="s">
        <v>478</v>
      </c>
      <c r="T19" s="390" t="s">
        <v>506</v>
      </c>
      <c r="U19" s="402"/>
    </row>
    <row r="20" spans="1:21" ht="17.25">
      <c r="A20" s="667"/>
      <c r="B20" s="669"/>
      <c r="C20" s="670"/>
      <c r="D20" s="671"/>
      <c r="E20" s="384" t="s">
        <v>507</v>
      </c>
      <c r="F20" s="385" t="s">
        <v>471</v>
      </c>
      <c r="G20" s="385" t="s">
        <v>471</v>
      </c>
      <c r="H20" s="661"/>
      <c r="I20" s="661"/>
      <c r="J20" s="661"/>
      <c r="K20" s="231" t="s">
        <v>450</v>
      </c>
      <c r="L20" s="390" t="s">
        <v>450</v>
      </c>
      <c r="M20" s="660" t="s">
        <v>508</v>
      </c>
      <c r="N20" s="390" t="s">
        <v>509</v>
      </c>
      <c r="O20" s="231" t="s">
        <v>453</v>
      </c>
      <c r="P20" s="390" t="s">
        <v>453</v>
      </c>
      <c r="Q20" s="390">
        <v>8</v>
      </c>
      <c r="R20" s="390" t="s">
        <v>453</v>
      </c>
      <c r="S20" s="390" t="s">
        <v>510</v>
      </c>
      <c r="T20" s="390" t="s">
        <v>453</v>
      </c>
      <c r="U20" s="402"/>
    </row>
    <row r="21" spans="1:21" ht="17.25">
      <c r="A21" s="667"/>
      <c r="B21" s="669"/>
      <c r="C21" s="670"/>
      <c r="D21" s="671"/>
      <c r="E21" s="384" t="s">
        <v>511</v>
      </c>
      <c r="F21" s="385" t="s">
        <v>471</v>
      </c>
      <c r="G21" s="385" t="s">
        <v>471</v>
      </c>
      <c r="H21" s="661" t="s">
        <v>512</v>
      </c>
      <c r="I21" s="661"/>
      <c r="J21" s="661"/>
      <c r="K21" s="231" t="s">
        <v>450</v>
      </c>
      <c r="L21" s="390" t="s">
        <v>450</v>
      </c>
      <c r="M21" s="660"/>
      <c r="N21" s="390" t="s">
        <v>513</v>
      </c>
      <c r="O21" s="231" t="s">
        <v>453</v>
      </c>
      <c r="P21" s="396" t="s">
        <v>453</v>
      </c>
      <c r="Q21" s="403" t="s">
        <v>453</v>
      </c>
      <c r="R21" s="403" t="s">
        <v>453</v>
      </c>
      <c r="S21" s="403" t="s">
        <v>453</v>
      </c>
      <c r="T21" s="403" t="s">
        <v>453</v>
      </c>
      <c r="U21" s="402"/>
    </row>
    <row r="22" spans="1:21" ht="17.25">
      <c r="A22" s="667">
        <f>B15</f>
        <v>0.65347222222222245</v>
      </c>
      <c r="B22" s="669">
        <f>A22+C22</f>
        <v>0.65694444444444466</v>
      </c>
      <c r="C22" s="670">
        <v>3.4722222222222199E-3</v>
      </c>
      <c r="D22" s="671" t="s">
        <v>514</v>
      </c>
      <c r="E22" s="384" t="s">
        <v>492</v>
      </c>
      <c r="F22" s="385" t="s">
        <v>471</v>
      </c>
      <c r="G22" s="385" t="s">
        <v>471</v>
      </c>
      <c r="H22" s="659" t="s">
        <v>458</v>
      </c>
      <c r="I22" s="659"/>
      <c r="J22" s="659"/>
      <c r="K22" s="385" t="s">
        <v>458</v>
      </c>
      <c r="L22" s="385" t="s">
        <v>458</v>
      </c>
      <c r="M22" s="231" t="s">
        <v>453</v>
      </c>
      <c r="N22" s="395" t="s">
        <v>472</v>
      </c>
      <c r="O22" s="231" t="s">
        <v>493</v>
      </c>
      <c r="P22" s="385" t="s">
        <v>453</v>
      </c>
      <c r="Q22" s="393" t="s">
        <v>453</v>
      </c>
      <c r="R22" s="393" t="s">
        <v>453</v>
      </c>
      <c r="S22" s="393" t="s">
        <v>453</v>
      </c>
      <c r="T22" s="390" t="s">
        <v>515</v>
      </c>
      <c r="U22" s="400" t="s">
        <v>516</v>
      </c>
    </row>
    <row r="23" spans="1:21" ht="17.25">
      <c r="A23" s="667"/>
      <c r="B23" s="669"/>
      <c r="C23" s="670"/>
      <c r="D23" s="671"/>
      <c r="E23" s="384" t="s">
        <v>496</v>
      </c>
      <c r="F23" s="385" t="s">
        <v>471</v>
      </c>
      <c r="G23" s="385" t="s">
        <v>471</v>
      </c>
      <c r="H23" s="660" t="s">
        <v>517</v>
      </c>
      <c r="I23" s="660"/>
      <c r="J23" s="660"/>
      <c r="K23" s="385" t="s">
        <v>458</v>
      </c>
      <c r="L23" s="385" t="s">
        <v>458</v>
      </c>
      <c r="M23" s="390" t="s">
        <v>489</v>
      </c>
      <c r="N23" s="385" t="s">
        <v>498</v>
      </c>
      <c r="O23" s="231" t="s">
        <v>453</v>
      </c>
      <c r="P23" s="385" t="s">
        <v>453</v>
      </c>
      <c r="Q23" s="393" t="s">
        <v>453</v>
      </c>
      <c r="R23" s="393" t="s">
        <v>453</v>
      </c>
      <c r="S23" s="393" t="s">
        <v>453</v>
      </c>
      <c r="T23" s="393" t="s">
        <v>453</v>
      </c>
      <c r="U23" s="402" t="s">
        <v>485</v>
      </c>
    </row>
    <row r="24" spans="1:21" ht="34.5">
      <c r="A24" s="667"/>
      <c r="B24" s="669"/>
      <c r="C24" s="670"/>
      <c r="D24" s="671"/>
      <c r="E24" s="384" t="s">
        <v>518</v>
      </c>
      <c r="F24" s="385" t="s">
        <v>471</v>
      </c>
      <c r="G24" s="385" t="s">
        <v>471</v>
      </c>
      <c r="H24" s="661" t="s">
        <v>519</v>
      </c>
      <c r="I24" s="661"/>
      <c r="J24" s="661"/>
      <c r="K24" s="385" t="s">
        <v>458</v>
      </c>
      <c r="L24" s="385" t="s">
        <v>458</v>
      </c>
      <c r="M24" s="231" t="s">
        <v>453</v>
      </c>
      <c r="N24" s="390" t="s">
        <v>472</v>
      </c>
      <c r="O24" s="231" t="s">
        <v>493</v>
      </c>
      <c r="P24" s="396" t="s">
        <v>453</v>
      </c>
      <c r="Q24" s="403">
        <v>2</v>
      </c>
      <c r="R24" s="403" t="s">
        <v>453</v>
      </c>
      <c r="S24" s="403" t="s">
        <v>478</v>
      </c>
      <c r="T24" s="403" t="s">
        <v>453</v>
      </c>
      <c r="U24" s="402"/>
    </row>
    <row r="25" spans="1:21" ht="17.25">
      <c r="A25" s="667"/>
      <c r="B25" s="669"/>
      <c r="C25" s="670"/>
      <c r="D25" s="671"/>
      <c r="E25" s="384" t="s">
        <v>501</v>
      </c>
      <c r="F25" s="385" t="s">
        <v>471</v>
      </c>
      <c r="G25" s="385" t="s">
        <v>471</v>
      </c>
      <c r="H25" s="661"/>
      <c r="I25" s="661"/>
      <c r="J25" s="661"/>
      <c r="K25" s="231" t="s">
        <v>450</v>
      </c>
      <c r="L25" s="390" t="s">
        <v>450</v>
      </c>
      <c r="M25" s="390" t="s">
        <v>502</v>
      </c>
      <c r="N25" s="231" t="s">
        <v>503</v>
      </c>
      <c r="O25" s="231" t="s">
        <v>453</v>
      </c>
      <c r="P25" s="396" t="s">
        <v>453</v>
      </c>
      <c r="Q25" s="403" t="s">
        <v>453</v>
      </c>
      <c r="R25" s="403" t="s">
        <v>453</v>
      </c>
      <c r="S25" s="403" t="s">
        <v>453</v>
      </c>
      <c r="T25" s="403" t="s">
        <v>453</v>
      </c>
      <c r="U25" s="402"/>
    </row>
    <row r="26" spans="1:21" ht="17.25">
      <c r="A26" s="667"/>
      <c r="B26" s="669"/>
      <c r="C26" s="670"/>
      <c r="D26" s="671"/>
      <c r="E26" s="384" t="s">
        <v>504</v>
      </c>
      <c r="F26" s="385" t="s">
        <v>471</v>
      </c>
      <c r="G26" s="385" t="s">
        <v>471</v>
      </c>
      <c r="H26" s="661"/>
      <c r="I26" s="661"/>
      <c r="J26" s="661"/>
      <c r="K26" s="231" t="s">
        <v>450</v>
      </c>
      <c r="L26" s="390" t="s">
        <v>450</v>
      </c>
      <c r="M26" s="390" t="s">
        <v>502</v>
      </c>
      <c r="N26" s="390" t="s">
        <v>505</v>
      </c>
      <c r="O26" s="231" t="s">
        <v>493</v>
      </c>
      <c r="P26" s="396" t="s">
        <v>453</v>
      </c>
      <c r="Q26" s="385">
        <v>2</v>
      </c>
      <c r="R26" s="390" t="s">
        <v>453</v>
      </c>
      <c r="S26" s="390" t="s">
        <v>478</v>
      </c>
      <c r="T26" s="403" t="s">
        <v>453</v>
      </c>
      <c r="U26" s="402"/>
    </row>
    <row r="27" spans="1:21" ht="17.25">
      <c r="A27" s="667"/>
      <c r="B27" s="669"/>
      <c r="C27" s="670"/>
      <c r="D27" s="671"/>
      <c r="E27" s="384" t="s">
        <v>520</v>
      </c>
      <c r="F27" s="385" t="s">
        <v>471</v>
      </c>
      <c r="G27" s="385" t="s">
        <v>471</v>
      </c>
      <c r="H27" s="661"/>
      <c r="I27" s="661"/>
      <c r="J27" s="661"/>
      <c r="K27" s="231" t="s">
        <v>450</v>
      </c>
      <c r="L27" s="390" t="s">
        <v>450</v>
      </c>
      <c r="M27" s="660" t="s">
        <v>508</v>
      </c>
      <c r="N27" s="390" t="s">
        <v>509</v>
      </c>
      <c r="O27" s="231" t="s">
        <v>453</v>
      </c>
      <c r="P27" s="390" t="s">
        <v>453</v>
      </c>
      <c r="Q27" s="390">
        <v>8</v>
      </c>
      <c r="R27" s="390" t="s">
        <v>453</v>
      </c>
      <c r="S27" s="390" t="s">
        <v>510</v>
      </c>
      <c r="T27" s="390" t="s">
        <v>453</v>
      </c>
      <c r="U27" s="402"/>
    </row>
    <row r="28" spans="1:21" ht="17.25">
      <c r="A28" s="667"/>
      <c r="B28" s="669"/>
      <c r="C28" s="670"/>
      <c r="D28" s="671"/>
      <c r="E28" s="384" t="s">
        <v>511</v>
      </c>
      <c r="F28" s="385" t="s">
        <v>471</v>
      </c>
      <c r="G28" s="385" t="s">
        <v>471</v>
      </c>
      <c r="H28" s="661" t="s">
        <v>512</v>
      </c>
      <c r="I28" s="661"/>
      <c r="J28" s="661"/>
      <c r="K28" s="231" t="s">
        <v>450</v>
      </c>
      <c r="L28" s="390" t="s">
        <v>450</v>
      </c>
      <c r="M28" s="660"/>
      <c r="N28" s="390" t="s">
        <v>513</v>
      </c>
      <c r="O28" s="231" t="s">
        <v>453</v>
      </c>
      <c r="P28" s="396" t="s">
        <v>453</v>
      </c>
      <c r="Q28" s="403" t="s">
        <v>453</v>
      </c>
      <c r="R28" s="403" t="s">
        <v>453</v>
      </c>
      <c r="S28" s="403" t="s">
        <v>453</v>
      </c>
      <c r="T28" s="403" t="s">
        <v>453</v>
      </c>
      <c r="U28" s="402"/>
    </row>
    <row r="29" spans="1:21" ht="34.5">
      <c r="A29" s="667">
        <f>B22</f>
        <v>0.65694444444444466</v>
      </c>
      <c r="B29" s="669">
        <f>A29+C29</f>
        <v>0.66041666666666687</v>
      </c>
      <c r="C29" s="670">
        <v>3.4722222222222199E-3</v>
      </c>
      <c r="D29" s="671" t="s">
        <v>521</v>
      </c>
      <c r="E29" s="384" t="s">
        <v>492</v>
      </c>
      <c r="F29" s="385" t="s">
        <v>471</v>
      </c>
      <c r="G29" s="385" t="s">
        <v>471</v>
      </c>
      <c r="H29" s="659" t="s">
        <v>458</v>
      </c>
      <c r="I29" s="659"/>
      <c r="J29" s="659"/>
      <c r="K29" s="385" t="s">
        <v>458</v>
      </c>
      <c r="L29" s="385" t="s">
        <v>458</v>
      </c>
      <c r="M29" s="231" t="s">
        <v>453</v>
      </c>
      <c r="N29" s="395" t="s">
        <v>472</v>
      </c>
      <c r="O29" s="231" t="s">
        <v>493</v>
      </c>
      <c r="P29" s="385" t="s">
        <v>453</v>
      </c>
      <c r="Q29" s="393" t="s">
        <v>453</v>
      </c>
      <c r="R29" s="393" t="s">
        <v>453</v>
      </c>
      <c r="S29" s="393" t="s">
        <v>453</v>
      </c>
      <c r="T29" s="390" t="s">
        <v>522</v>
      </c>
      <c r="U29" s="400" t="s">
        <v>495</v>
      </c>
    </row>
    <row r="30" spans="1:21" ht="17.25">
      <c r="A30" s="667"/>
      <c r="B30" s="669"/>
      <c r="C30" s="670"/>
      <c r="D30" s="671"/>
      <c r="E30" s="384" t="s">
        <v>496</v>
      </c>
      <c r="F30" s="385" t="s">
        <v>471</v>
      </c>
      <c r="G30" s="385" t="s">
        <v>471</v>
      </c>
      <c r="H30" s="660" t="s">
        <v>523</v>
      </c>
      <c r="I30" s="660"/>
      <c r="J30" s="660"/>
      <c r="K30" s="385" t="s">
        <v>458</v>
      </c>
      <c r="L30" s="385" t="s">
        <v>458</v>
      </c>
      <c r="M30" s="390" t="s">
        <v>489</v>
      </c>
      <c r="N30" s="385" t="s">
        <v>498</v>
      </c>
      <c r="O30" s="231" t="s">
        <v>453</v>
      </c>
      <c r="P30" s="385" t="s">
        <v>453</v>
      </c>
      <c r="Q30" s="393" t="s">
        <v>453</v>
      </c>
      <c r="R30" s="393" t="s">
        <v>453</v>
      </c>
      <c r="S30" s="393" t="s">
        <v>453</v>
      </c>
      <c r="T30" s="393" t="s">
        <v>453</v>
      </c>
      <c r="U30" s="402" t="s">
        <v>485</v>
      </c>
    </row>
    <row r="31" spans="1:21" ht="34.5">
      <c r="A31" s="667"/>
      <c r="B31" s="669"/>
      <c r="C31" s="670"/>
      <c r="D31" s="671"/>
      <c r="E31" s="384" t="s">
        <v>499</v>
      </c>
      <c r="F31" s="385" t="s">
        <v>471</v>
      </c>
      <c r="G31" s="385" t="s">
        <v>471</v>
      </c>
      <c r="H31" s="662" t="s">
        <v>500</v>
      </c>
      <c r="I31" s="662"/>
      <c r="J31" s="662"/>
      <c r="K31" s="231" t="s">
        <v>458</v>
      </c>
      <c r="L31" s="390" t="s">
        <v>458</v>
      </c>
      <c r="M31" s="390" t="s">
        <v>453</v>
      </c>
      <c r="N31" s="390" t="s">
        <v>472</v>
      </c>
      <c r="O31" s="231" t="s">
        <v>453</v>
      </c>
      <c r="P31" s="385" t="s">
        <v>453</v>
      </c>
      <c r="Q31" s="403">
        <v>2</v>
      </c>
      <c r="R31" s="403" t="s">
        <v>453</v>
      </c>
      <c r="S31" s="403" t="s">
        <v>478</v>
      </c>
      <c r="T31" s="393" t="s">
        <v>453</v>
      </c>
      <c r="U31" s="402"/>
    </row>
    <row r="32" spans="1:21" ht="17.25">
      <c r="A32" s="667"/>
      <c r="B32" s="669"/>
      <c r="C32" s="670"/>
      <c r="D32" s="671"/>
      <c r="E32" s="384" t="s">
        <v>501</v>
      </c>
      <c r="F32" s="385" t="s">
        <v>471</v>
      </c>
      <c r="G32" s="385" t="s">
        <v>471</v>
      </c>
      <c r="H32" s="662"/>
      <c r="I32" s="662"/>
      <c r="J32" s="662"/>
      <c r="K32" s="231" t="s">
        <v>450</v>
      </c>
      <c r="L32" s="390" t="s">
        <v>450</v>
      </c>
      <c r="M32" s="390" t="s">
        <v>502</v>
      </c>
      <c r="N32" s="231" t="s">
        <v>503</v>
      </c>
      <c r="O32" s="231" t="s">
        <v>493</v>
      </c>
      <c r="P32" s="396" t="s">
        <v>453</v>
      </c>
      <c r="Q32" s="403" t="s">
        <v>453</v>
      </c>
      <c r="R32" s="403" t="s">
        <v>453</v>
      </c>
      <c r="S32" s="403" t="s">
        <v>453</v>
      </c>
      <c r="T32" s="390" t="s">
        <v>453</v>
      </c>
      <c r="U32" s="402"/>
    </row>
    <row r="33" spans="1:21" ht="17.25">
      <c r="A33" s="667"/>
      <c r="B33" s="669"/>
      <c r="C33" s="670"/>
      <c r="D33" s="671"/>
      <c r="E33" s="384" t="s">
        <v>504</v>
      </c>
      <c r="F33" s="385" t="s">
        <v>471</v>
      </c>
      <c r="G33" s="385" t="s">
        <v>471</v>
      </c>
      <c r="H33" s="662"/>
      <c r="I33" s="662"/>
      <c r="J33" s="662"/>
      <c r="K33" s="231" t="s">
        <v>450</v>
      </c>
      <c r="L33" s="390" t="s">
        <v>450</v>
      </c>
      <c r="M33" s="390" t="s">
        <v>502</v>
      </c>
      <c r="N33" s="390" t="s">
        <v>505</v>
      </c>
      <c r="O33" s="231" t="s">
        <v>453</v>
      </c>
      <c r="P33" s="390" t="s">
        <v>453</v>
      </c>
      <c r="Q33" s="385">
        <v>2</v>
      </c>
      <c r="R33" s="390" t="s">
        <v>453</v>
      </c>
      <c r="S33" s="390" t="s">
        <v>478</v>
      </c>
      <c r="T33" s="390" t="s">
        <v>453</v>
      </c>
      <c r="U33" s="402"/>
    </row>
    <row r="34" spans="1:21" ht="17.25">
      <c r="A34" s="667"/>
      <c r="B34" s="669"/>
      <c r="C34" s="670"/>
      <c r="D34" s="671"/>
      <c r="E34" s="384" t="s">
        <v>524</v>
      </c>
      <c r="F34" s="385" t="s">
        <v>471</v>
      </c>
      <c r="G34" s="385" t="s">
        <v>471</v>
      </c>
      <c r="H34" s="662"/>
      <c r="I34" s="662"/>
      <c r="J34" s="662"/>
      <c r="K34" s="231" t="s">
        <v>450</v>
      </c>
      <c r="L34" s="390" t="s">
        <v>450</v>
      </c>
      <c r="M34" s="660" t="s">
        <v>508</v>
      </c>
      <c r="N34" s="390" t="s">
        <v>509</v>
      </c>
      <c r="O34" s="231" t="s">
        <v>453</v>
      </c>
      <c r="P34" s="390" t="s">
        <v>453</v>
      </c>
      <c r="Q34" s="390">
        <v>8</v>
      </c>
      <c r="R34" s="390" t="s">
        <v>453</v>
      </c>
      <c r="S34" s="390" t="s">
        <v>510</v>
      </c>
      <c r="T34" s="390" t="s">
        <v>453</v>
      </c>
      <c r="U34" s="402"/>
    </row>
    <row r="35" spans="1:21" ht="17.25">
      <c r="A35" s="667"/>
      <c r="B35" s="669"/>
      <c r="C35" s="670"/>
      <c r="D35" s="671"/>
      <c r="E35" s="384" t="s">
        <v>511</v>
      </c>
      <c r="F35" s="385" t="s">
        <v>471</v>
      </c>
      <c r="G35" s="385" t="s">
        <v>471</v>
      </c>
      <c r="H35" s="662" t="s">
        <v>512</v>
      </c>
      <c r="I35" s="662"/>
      <c r="J35" s="662"/>
      <c r="K35" s="231" t="s">
        <v>450</v>
      </c>
      <c r="L35" s="390" t="s">
        <v>450</v>
      </c>
      <c r="M35" s="660"/>
      <c r="N35" s="390" t="s">
        <v>513</v>
      </c>
      <c r="O35" s="231" t="s">
        <v>453</v>
      </c>
      <c r="P35" s="231" t="s">
        <v>453</v>
      </c>
      <c r="Q35" s="403" t="s">
        <v>453</v>
      </c>
      <c r="R35" s="403" t="s">
        <v>453</v>
      </c>
      <c r="S35" s="403" t="s">
        <v>453</v>
      </c>
      <c r="T35" s="403" t="s">
        <v>453</v>
      </c>
      <c r="U35" s="404"/>
    </row>
    <row r="36" spans="1:21" ht="17.25">
      <c r="A36" s="667">
        <f>B29</f>
        <v>0.66041666666666687</v>
      </c>
      <c r="B36" s="669">
        <f>A36+C36</f>
        <v>0.66458333333333353</v>
      </c>
      <c r="C36" s="670">
        <v>4.1666666666666701E-3</v>
      </c>
      <c r="D36" s="671" t="s">
        <v>525</v>
      </c>
      <c r="E36" s="384" t="s">
        <v>526</v>
      </c>
      <c r="F36" s="385" t="s">
        <v>471</v>
      </c>
      <c r="G36" s="385" t="s">
        <v>471</v>
      </c>
      <c r="H36" s="659" t="s">
        <v>458</v>
      </c>
      <c r="I36" s="659"/>
      <c r="J36" s="659"/>
      <c r="K36" s="396" t="s">
        <v>458</v>
      </c>
      <c r="L36" s="396" t="s">
        <v>458</v>
      </c>
      <c r="M36" s="397" t="s">
        <v>453</v>
      </c>
      <c r="N36" s="395" t="s">
        <v>513</v>
      </c>
      <c r="O36" s="231" t="s">
        <v>483</v>
      </c>
      <c r="P36" s="231" t="s">
        <v>453</v>
      </c>
      <c r="Q36" s="396" t="s">
        <v>453</v>
      </c>
      <c r="R36" s="403" t="s">
        <v>453</v>
      </c>
      <c r="S36" s="403" t="s">
        <v>453</v>
      </c>
      <c r="T36" s="403" t="s">
        <v>453</v>
      </c>
      <c r="U36" s="402" t="s">
        <v>527</v>
      </c>
    </row>
    <row r="37" spans="1:21" ht="34.5">
      <c r="A37" s="667"/>
      <c r="B37" s="669"/>
      <c r="C37" s="670"/>
      <c r="D37" s="671"/>
      <c r="E37" s="384" t="s">
        <v>528</v>
      </c>
      <c r="F37" s="385" t="s">
        <v>471</v>
      </c>
      <c r="G37" s="385" t="s">
        <v>471</v>
      </c>
      <c r="H37" s="660" t="s">
        <v>529</v>
      </c>
      <c r="I37" s="660"/>
      <c r="J37" s="660"/>
      <c r="K37" s="396" t="s">
        <v>450</v>
      </c>
      <c r="L37" s="396" t="s">
        <v>450</v>
      </c>
      <c r="M37" s="397" t="s">
        <v>530</v>
      </c>
      <c r="N37" s="395" t="s">
        <v>513</v>
      </c>
      <c r="O37" s="231" t="s">
        <v>453</v>
      </c>
      <c r="P37" s="231" t="s">
        <v>453</v>
      </c>
      <c r="Q37" s="396" t="s">
        <v>453</v>
      </c>
      <c r="R37" s="403" t="s">
        <v>453</v>
      </c>
      <c r="S37" s="403" t="s">
        <v>453</v>
      </c>
      <c r="T37" s="403" t="s">
        <v>453</v>
      </c>
      <c r="U37" s="402" t="s">
        <v>485</v>
      </c>
    </row>
    <row r="38" spans="1:21" ht="34.5">
      <c r="A38" s="667"/>
      <c r="B38" s="669"/>
      <c r="C38" s="670"/>
      <c r="D38" s="671"/>
      <c r="E38" s="384" t="s">
        <v>526</v>
      </c>
      <c r="F38" s="385" t="s">
        <v>471</v>
      </c>
      <c r="G38" s="385" t="s">
        <v>471</v>
      </c>
      <c r="H38" s="660"/>
      <c r="I38" s="660"/>
      <c r="J38" s="660"/>
      <c r="K38" s="396" t="s">
        <v>458</v>
      </c>
      <c r="L38" s="396" t="s">
        <v>458</v>
      </c>
      <c r="M38" s="397" t="s">
        <v>453</v>
      </c>
      <c r="N38" s="395" t="s">
        <v>513</v>
      </c>
      <c r="O38" s="231" t="s">
        <v>483</v>
      </c>
      <c r="P38" s="231" t="s">
        <v>453</v>
      </c>
      <c r="Q38" s="396" t="s">
        <v>453</v>
      </c>
      <c r="R38" s="403" t="s">
        <v>453</v>
      </c>
      <c r="S38" s="403" t="s">
        <v>453</v>
      </c>
      <c r="T38" s="403" t="s">
        <v>453</v>
      </c>
      <c r="U38" s="402" t="s">
        <v>531</v>
      </c>
    </row>
    <row r="39" spans="1:21" ht="69">
      <c r="A39" s="667"/>
      <c r="B39" s="669"/>
      <c r="C39" s="670"/>
      <c r="D39" s="671"/>
      <c r="E39" s="384" t="s">
        <v>532</v>
      </c>
      <c r="F39" s="385" t="s">
        <v>471</v>
      </c>
      <c r="G39" s="385" t="s">
        <v>471</v>
      </c>
      <c r="H39" s="660" t="s">
        <v>533</v>
      </c>
      <c r="I39" s="660"/>
      <c r="J39" s="660"/>
      <c r="K39" s="396" t="s">
        <v>450</v>
      </c>
      <c r="L39" s="396" t="s">
        <v>450</v>
      </c>
      <c r="M39" s="397" t="s">
        <v>530</v>
      </c>
      <c r="N39" s="395" t="s">
        <v>513</v>
      </c>
      <c r="O39" s="231" t="s">
        <v>483</v>
      </c>
      <c r="P39" s="396" t="s">
        <v>453</v>
      </c>
      <c r="Q39" s="396" t="s">
        <v>453</v>
      </c>
      <c r="R39" s="390" t="s">
        <v>453</v>
      </c>
      <c r="S39" s="403" t="s">
        <v>453</v>
      </c>
      <c r="T39" s="390" t="s">
        <v>453</v>
      </c>
      <c r="U39" s="402"/>
    </row>
    <row r="40" spans="1:21" ht="34.5">
      <c r="A40" s="667"/>
      <c r="B40" s="669"/>
      <c r="C40" s="670"/>
      <c r="D40" s="671"/>
      <c r="E40" s="384" t="s">
        <v>534</v>
      </c>
      <c r="F40" s="385" t="s">
        <v>471</v>
      </c>
      <c r="G40" s="385" t="s">
        <v>471</v>
      </c>
      <c r="H40" s="660"/>
      <c r="I40" s="660"/>
      <c r="J40" s="660"/>
      <c r="K40" s="396" t="s">
        <v>450</v>
      </c>
      <c r="L40" s="396" t="s">
        <v>450</v>
      </c>
      <c r="M40" s="397" t="s">
        <v>530</v>
      </c>
      <c r="N40" s="395" t="s">
        <v>513</v>
      </c>
      <c r="O40" s="385" t="s">
        <v>453</v>
      </c>
      <c r="P40" s="385" t="s">
        <v>453</v>
      </c>
      <c r="Q40" s="385">
        <v>2</v>
      </c>
      <c r="R40" s="390" t="s">
        <v>453</v>
      </c>
      <c r="S40" s="390" t="s">
        <v>535</v>
      </c>
      <c r="T40" s="390" t="s">
        <v>453</v>
      </c>
      <c r="U40" s="402"/>
    </row>
    <row r="41" spans="1:21" ht="17.25">
      <c r="A41" s="667"/>
      <c r="B41" s="669"/>
      <c r="C41" s="670"/>
      <c r="D41" s="671"/>
      <c r="E41" s="392" t="s">
        <v>536</v>
      </c>
      <c r="F41" s="385" t="s">
        <v>471</v>
      </c>
      <c r="G41" s="385" t="s">
        <v>471</v>
      </c>
      <c r="H41" s="660" t="s">
        <v>529</v>
      </c>
      <c r="I41" s="660"/>
      <c r="J41" s="660"/>
      <c r="K41" s="396" t="s">
        <v>450</v>
      </c>
      <c r="L41" s="396" t="s">
        <v>450</v>
      </c>
      <c r="M41" s="390" t="s">
        <v>502</v>
      </c>
      <c r="N41" s="231" t="s">
        <v>503</v>
      </c>
      <c r="O41" s="385" t="s">
        <v>453</v>
      </c>
      <c r="P41" s="385" t="s">
        <v>453</v>
      </c>
      <c r="Q41" s="396">
        <v>2</v>
      </c>
      <c r="R41" s="403" t="s">
        <v>453</v>
      </c>
      <c r="S41" s="403" t="s">
        <v>478</v>
      </c>
      <c r="T41" s="390" t="s">
        <v>453</v>
      </c>
      <c r="U41" s="402"/>
    </row>
    <row r="42" spans="1:21" ht="17.25">
      <c r="A42" s="667"/>
      <c r="B42" s="669"/>
      <c r="C42" s="670"/>
      <c r="D42" s="671"/>
      <c r="E42" s="384" t="s">
        <v>537</v>
      </c>
      <c r="F42" s="385" t="s">
        <v>471</v>
      </c>
      <c r="G42" s="385" t="s">
        <v>471</v>
      </c>
      <c r="H42" s="660"/>
      <c r="I42" s="660"/>
      <c r="J42" s="660"/>
      <c r="K42" s="396" t="s">
        <v>450</v>
      </c>
      <c r="L42" s="396" t="s">
        <v>450</v>
      </c>
      <c r="M42" s="397" t="s">
        <v>508</v>
      </c>
      <c r="N42" s="395" t="s">
        <v>538</v>
      </c>
      <c r="O42" s="231" t="s">
        <v>453</v>
      </c>
      <c r="P42" s="231" t="s">
        <v>453</v>
      </c>
      <c r="Q42" s="396">
        <v>8</v>
      </c>
      <c r="R42" s="403" t="s">
        <v>453</v>
      </c>
      <c r="S42" s="403" t="s">
        <v>539</v>
      </c>
      <c r="T42" s="403" t="s">
        <v>453</v>
      </c>
      <c r="U42" s="402"/>
    </row>
    <row r="43" spans="1:21" ht="17.25">
      <c r="A43" s="667">
        <f>B36</f>
        <v>0.66458333333333353</v>
      </c>
      <c r="B43" s="669">
        <f t="shared" ref="B43:B47" si="4">A43+C43</f>
        <v>0.66875000000000018</v>
      </c>
      <c r="C43" s="670">
        <v>4.1666666666666701E-3</v>
      </c>
      <c r="D43" s="672" t="s">
        <v>540</v>
      </c>
      <c r="E43" s="384" t="s">
        <v>482</v>
      </c>
      <c r="F43" s="385" t="s">
        <v>471</v>
      </c>
      <c r="G43" s="385" t="s">
        <v>471</v>
      </c>
      <c r="H43" s="659" t="s">
        <v>458</v>
      </c>
      <c r="I43" s="659"/>
      <c r="J43" s="659"/>
      <c r="K43" s="385" t="s">
        <v>450</v>
      </c>
      <c r="L43" s="385" t="s">
        <v>450</v>
      </c>
      <c r="M43" s="231" t="s">
        <v>453</v>
      </c>
      <c r="N43" s="231" t="s">
        <v>472</v>
      </c>
      <c r="O43" s="231" t="s">
        <v>483</v>
      </c>
      <c r="P43" s="231" t="s">
        <v>541</v>
      </c>
      <c r="Q43" s="390" t="s">
        <v>453</v>
      </c>
      <c r="R43" s="403" t="s">
        <v>453</v>
      </c>
      <c r="S43" s="403" t="s">
        <v>453</v>
      </c>
      <c r="T43" s="403" t="s">
        <v>453</v>
      </c>
      <c r="U43" s="405"/>
    </row>
    <row r="44" spans="1:21" ht="18">
      <c r="A44" s="667"/>
      <c r="B44" s="669"/>
      <c r="C44" s="670"/>
      <c r="D44" s="672"/>
      <c r="E44" s="389" t="s">
        <v>542</v>
      </c>
      <c r="F44" s="385" t="s">
        <v>467</v>
      </c>
      <c r="G44" s="385" t="s">
        <v>467</v>
      </c>
      <c r="H44" s="663" t="s">
        <v>467</v>
      </c>
      <c r="I44" s="663"/>
      <c r="J44" s="663"/>
      <c r="K44" s="385" t="s">
        <v>450</v>
      </c>
      <c r="L44" s="391" t="s">
        <v>450</v>
      </c>
      <c r="M44" s="231" t="s">
        <v>543</v>
      </c>
      <c r="N44" s="231" t="s">
        <v>468</v>
      </c>
      <c r="O44" s="231" t="s">
        <v>453</v>
      </c>
      <c r="P44" s="390" t="s">
        <v>453</v>
      </c>
      <c r="Q44" s="390" t="s">
        <v>453</v>
      </c>
      <c r="R44" s="403" t="s">
        <v>453</v>
      </c>
      <c r="S44" s="403" t="s">
        <v>453</v>
      </c>
      <c r="T44" s="403" t="s">
        <v>453</v>
      </c>
      <c r="U44" s="402" t="s">
        <v>485</v>
      </c>
    </row>
    <row r="45" spans="1:21" ht="17.25">
      <c r="A45" s="667">
        <f t="shared" ref="A45:A49" si="5">B43</f>
        <v>0.66875000000000018</v>
      </c>
      <c r="B45" s="669">
        <f t="shared" si="4"/>
        <v>0.6756944444444446</v>
      </c>
      <c r="C45" s="670">
        <v>6.9444444444444397E-3</v>
      </c>
      <c r="D45" s="672" t="s">
        <v>544</v>
      </c>
      <c r="E45" s="384" t="s">
        <v>482</v>
      </c>
      <c r="F45" s="385" t="s">
        <v>471</v>
      </c>
      <c r="G45" s="385" t="s">
        <v>471</v>
      </c>
      <c r="H45" s="659" t="s">
        <v>458</v>
      </c>
      <c r="I45" s="659"/>
      <c r="J45" s="659"/>
      <c r="K45" s="385" t="s">
        <v>450</v>
      </c>
      <c r="L45" s="391" t="s">
        <v>450</v>
      </c>
      <c r="M45" s="397" t="s">
        <v>453</v>
      </c>
      <c r="N45" s="395" t="s">
        <v>513</v>
      </c>
      <c r="O45" s="231" t="s">
        <v>483</v>
      </c>
      <c r="P45" s="231" t="s">
        <v>541</v>
      </c>
      <c r="Q45" s="390" t="s">
        <v>453</v>
      </c>
      <c r="R45" s="403" t="s">
        <v>453</v>
      </c>
      <c r="S45" s="403" t="s">
        <v>453</v>
      </c>
      <c r="T45" s="403" t="s">
        <v>453</v>
      </c>
      <c r="U45" s="402"/>
    </row>
    <row r="46" spans="1:21" ht="18">
      <c r="A46" s="667"/>
      <c r="B46" s="669"/>
      <c r="C46" s="670"/>
      <c r="D46" s="672"/>
      <c r="E46" s="384" t="s">
        <v>545</v>
      </c>
      <c r="F46" s="385" t="s">
        <v>467</v>
      </c>
      <c r="G46" s="385" t="s">
        <v>467</v>
      </c>
      <c r="H46" s="663" t="s">
        <v>467</v>
      </c>
      <c r="I46" s="663"/>
      <c r="J46" s="663"/>
      <c r="K46" s="385" t="s">
        <v>450</v>
      </c>
      <c r="L46" s="391" t="s">
        <v>450</v>
      </c>
      <c r="M46" s="390" t="s">
        <v>543</v>
      </c>
      <c r="N46" s="231" t="s">
        <v>468</v>
      </c>
      <c r="O46" s="231" t="s">
        <v>453</v>
      </c>
      <c r="P46" s="390" t="s">
        <v>453</v>
      </c>
      <c r="Q46" s="390" t="s">
        <v>453</v>
      </c>
      <c r="R46" s="390" t="s">
        <v>453</v>
      </c>
      <c r="S46" s="390" t="s">
        <v>453</v>
      </c>
      <c r="T46" s="403" t="s">
        <v>453</v>
      </c>
      <c r="U46" s="402" t="s">
        <v>485</v>
      </c>
    </row>
    <row r="47" spans="1:21" ht="17.25">
      <c r="A47" s="667">
        <f t="shared" si="5"/>
        <v>0.6756944444444446</v>
      </c>
      <c r="B47" s="669">
        <f t="shared" si="4"/>
        <v>0.68055555555555569</v>
      </c>
      <c r="C47" s="670">
        <v>4.8611111111111103E-3</v>
      </c>
      <c r="D47" s="672" t="s">
        <v>546</v>
      </c>
      <c r="E47" s="384" t="s">
        <v>482</v>
      </c>
      <c r="F47" s="385" t="s">
        <v>471</v>
      </c>
      <c r="G47" s="385" t="s">
        <v>471</v>
      </c>
      <c r="H47" s="659" t="s">
        <v>458</v>
      </c>
      <c r="I47" s="659"/>
      <c r="J47" s="659"/>
      <c r="K47" s="385" t="s">
        <v>450</v>
      </c>
      <c r="L47" s="391" t="s">
        <v>450</v>
      </c>
      <c r="M47" s="397" t="s">
        <v>453</v>
      </c>
      <c r="N47" s="395" t="s">
        <v>513</v>
      </c>
      <c r="O47" s="231" t="s">
        <v>483</v>
      </c>
      <c r="P47" s="390" t="s">
        <v>453</v>
      </c>
      <c r="Q47" s="390" t="s">
        <v>453</v>
      </c>
      <c r="R47" s="390" t="s">
        <v>453</v>
      </c>
      <c r="S47" s="390" t="s">
        <v>453</v>
      </c>
      <c r="T47" s="403" t="s">
        <v>453</v>
      </c>
      <c r="U47" s="402"/>
    </row>
    <row r="48" spans="1:21" ht="34.5">
      <c r="A48" s="667"/>
      <c r="B48" s="669"/>
      <c r="C48" s="670"/>
      <c r="D48" s="672"/>
      <c r="E48" s="384" t="s">
        <v>546</v>
      </c>
      <c r="F48" s="385" t="s">
        <v>467</v>
      </c>
      <c r="G48" s="385" t="s">
        <v>467</v>
      </c>
      <c r="H48" s="663" t="s">
        <v>467</v>
      </c>
      <c r="I48" s="663"/>
      <c r="J48" s="663"/>
      <c r="K48" s="385" t="s">
        <v>450</v>
      </c>
      <c r="L48" s="391" t="s">
        <v>450</v>
      </c>
      <c r="M48" s="390" t="s">
        <v>543</v>
      </c>
      <c r="N48" s="231" t="s">
        <v>468</v>
      </c>
      <c r="O48" s="231" t="s">
        <v>453</v>
      </c>
      <c r="P48" s="390" t="s">
        <v>547</v>
      </c>
      <c r="Q48" s="390" t="s">
        <v>453</v>
      </c>
      <c r="R48" s="390" t="s">
        <v>453</v>
      </c>
      <c r="S48" s="390" t="s">
        <v>453</v>
      </c>
      <c r="T48" s="403" t="s">
        <v>453</v>
      </c>
      <c r="U48" s="402"/>
    </row>
    <row r="49" spans="1:21" ht="17.25">
      <c r="A49" s="667">
        <f t="shared" si="5"/>
        <v>0.68055555555555569</v>
      </c>
      <c r="B49" s="669">
        <f>A49+C49</f>
        <v>0.6840277777777779</v>
      </c>
      <c r="C49" s="670">
        <v>3.4722222222222199E-3</v>
      </c>
      <c r="D49" s="671" t="s">
        <v>548</v>
      </c>
      <c r="E49" s="384" t="s">
        <v>492</v>
      </c>
      <c r="F49" s="385" t="s">
        <v>471</v>
      </c>
      <c r="G49" s="385" t="s">
        <v>471</v>
      </c>
      <c r="H49" s="659" t="s">
        <v>458</v>
      </c>
      <c r="I49" s="659"/>
      <c r="J49" s="659"/>
      <c r="K49" s="385" t="s">
        <v>458</v>
      </c>
      <c r="L49" s="385" t="s">
        <v>458</v>
      </c>
      <c r="M49" s="231" t="s">
        <v>453</v>
      </c>
      <c r="N49" s="395" t="s">
        <v>472</v>
      </c>
      <c r="O49" s="231" t="s">
        <v>493</v>
      </c>
      <c r="P49" s="385" t="s">
        <v>453</v>
      </c>
      <c r="Q49" s="393" t="s">
        <v>453</v>
      </c>
      <c r="R49" s="393" t="s">
        <v>453</v>
      </c>
      <c r="S49" s="393" t="s">
        <v>453</v>
      </c>
      <c r="T49" s="390" t="s">
        <v>549</v>
      </c>
      <c r="U49" s="400" t="s">
        <v>495</v>
      </c>
    </row>
    <row r="50" spans="1:21" ht="17.25">
      <c r="A50" s="667"/>
      <c r="B50" s="669"/>
      <c r="C50" s="670"/>
      <c r="D50" s="671"/>
      <c r="E50" s="384" t="s">
        <v>496</v>
      </c>
      <c r="F50" s="385" t="s">
        <v>471</v>
      </c>
      <c r="G50" s="385" t="s">
        <v>471</v>
      </c>
      <c r="H50" s="660" t="s">
        <v>550</v>
      </c>
      <c r="I50" s="660"/>
      <c r="J50" s="660"/>
      <c r="K50" s="385" t="s">
        <v>458</v>
      </c>
      <c r="L50" s="385" t="s">
        <v>458</v>
      </c>
      <c r="M50" s="390" t="s">
        <v>489</v>
      </c>
      <c r="N50" s="385" t="s">
        <v>498</v>
      </c>
      <c r="O50" s="231" t="s">
        <v>453</v>
      </c>
      <c r="P50" s="385" t="s">
        <v>453</v>
      </c>
      <c r="Q50" s="393" t="s">
        <v>453</v>
      </c>
      <c r="R50" s="393" t="s">
        <v>453</v>
      </c>
      <c r="S50" s="393" t="s">
        <v>453</v>
      </c>
      <c r="T50" s="403" t="s">
        <v>453</v>
      </c>
      <c r="U50" s="402" t="s">
        <v>485</v>
      </c>
    </row>
    <row r="51" spans="1:21" ht="34.5">
      <c r="A51" s="667"/>
      <c r="B51" s="669"/>
      <c r="C51" s="670"/>
      <c r="D51" s="671"/>
      <c r="E51" s="384" t="s">
        <v>551</v>
      </c>
      <c r="F51" s="385" t="s">
        <v>471</v>
      </c>
      <c r="G51" s="385" t="s">
        <v>471</v>
      </c>
      <c r="H51" s="662" t="s">
        <v>552</v>
      </c>
      <c r="I51" s="662"/>
      <c r="J51" s="662"/>
      <c r="K51" s="231" t="s">
        <v>458</v>
      </c>
      <c r="L51" s="390" t="s">
        <v>458</v>
      </c>
      <c r="M51" s="390" t="s">
        <v>453</v>
      </c>
      <c r="N51" s="390" t="s">
        <v>472</v>
      </c>
      <c r="O51" s="231" t="s">
        <v>453</v>
      </c>
      <c r="P51" s="385" t="s">
        <v>453</v>
      </c>
      <c r="Q51" s="403">
        <v>2</v>
      </c>
      <c r="R51" s="403" t="s">
        <v>453</v>
      </c>
      <c r="S51" s="403" t="s">
        <v>478</v>
      </c>
      <c r="T51" s="403" t="s">
        <v>453</v>
      </c>
      <c r="U51" s="402"/>
    </row>
    <row r="52" spans="1:21" ht="17.25">
      <c r="A52" s="667"/>
      <c r="B52" s="669"/>
      <c r="C52" s="670"/>
      <c r="D52" s="671"/>
      <c r="E52" s="384" t="s">
        <v>501</v>
      </c>
      <c r="F52" s="385" t="s">
        <v>471</v>
      </c>
      <c r="G52" s="385" t="s">
        <v>471</v>
      </c>
      <c r="H52" s="662"/>
      <c r="I52" s="662"/>
      <c r="J52" s="662"/>
      <c r="K52" s="231" t="s">
        <v>450</v>
      </c>
      <c r="L52" s="390" t="s">
        <v>450</v>
      </c>
      <c r="M52" s="390" t="s">
        <v>502</v>
      </c>
      <c r="N52" s="231" t="s">
        <v>503</v>
      </c>
      <c r="O52" s="231" t="s">
        <v>493</v>
      </c>
      <c r="P52" s="396" t="s">
        <v>453</v>
      </c>
      <c r="Q52" s="403" t="s">
        <v>453</v>
      </c>
      <c r="R52" s="403" t="s">
        <v>453</v>
      </c>
      <c r="S52" s="403" t="s">
        <v>453</v>
      </c>
      <c r="T52" s="403" t="s">
        <v>453</v>
      </c>
      <c r="U52" s="402"/>
    </row>
    <row r="53" spans="1:21" ht="17.25">
      <c r="A53" s="667"/>
      <c r="B53" s="669"/>
      <c r="C53" s="670"/>
      <c r="D53" s="671"/>
      <c r="E53" s="384" t="s">
        <v>504</v>
      </c>
      <c r="F53" s="385" t="s">
        <v>471</v>
      </c>
      <c r="G53" s="385" t="s">
        <v>471</v>
      </c>
      <c r="H53" s="662"/>
      <c r="I53" s="662"/>
      <c r="J53" s="662"/>
      <c r="K53" s="231" t="s">
        <v>450</v>
      </c>
      <c r="L53" s="390" t="s">
        <v>450</v>
      </c>
      <c r="M53" s="390" t="s">
        <v>502</v>
      </c>
      <c r="N53" s="390" t="s">
        <v>505</v>
      </c>
      <c r="O53" s="231" t="s">
        <v>453</v>
      </c>
      <c r="P53" s="390" t="s">
        <v>453</v>
      </c>
      <c r="Q53" s="385">
        <v>2</v>
      </c>
      <c r="R53" s="390" t="s">
        <v>453</v>
      </c>
      <c r="S53" s="390" t="s">
        <v>478</v>
      </c>
      <c r="T53" s="403" t="s">
        <v>453</v>
      </c>
      <c r="U53" s="402"/>
    </row>
    <row r="54" spans="1:21" ht="17.25">
      <c r="A54" s="667"/>
      <c r="B54" s="669"/>
      <c r="C54" s="670"/>
      <c r="D54" s="671"/>
      <c r="E54" s="384" t="s">
        <v>553</v>
      </c>
      <c r="F54" s="385" t="s">
        <v>471</v>
      </c>
      <c r="G54" s="385" t="s">
        <v>471</v>
      </c>
      <c r="H54" s="662"/>
      <c r="I54" s="662"/>
      <c r="J54" s="662"/>
      <c r="K54" s="231" t="s">
        <v>450</v>
      </c>
      <c r="L54" s="390" t="s">
        <v>450</v>
      </c>
      <c r="M54" s="660" t="s">
        <v>508</v>
      </c>
      <c r="N54" s="390" t="s">
        <v>509</v>
      </c>
      <c r="O54" s="231" t="s">
        <v>453</v>
      </c>
      <c r="P54" s="390" t="s">
        <v>453</v>
      </c>
      <c r="Q54" s="390">
        <v>8</v>
      </c>
      <c r="R54" s="390" t="s">
        <v>453</v>
      </c>
      <c r="S54" s="390" t="s">
        <v>510</v>
      </c>
      <c r="T54" s="403" t="s">
        <v>453</v>
      </c>
      <c r="U54" s="402"/>
    </row>
    <row r="55" spans="1:21" ht="17.25">
      <c r="A55" s="667"/>
      <c r="B55" s="669"/>
      <c r="C55" s="670"/>
      <c r="D55" s="671"/>
      <c r="E55" s="384" t="s">
        <v>511</v>
      </c>
      <c r="F55" s="385" t="s">
        <v>471</v>
      </c>
      <c r="G55" s="385" t="s">
        <v>471</v>
      </c>
      <c r="H55" s="662" t="s">
        <v>512</v>
      </c>
      <c r="I55" s="662"/>
      <c r="J55" s="662"/>
      <c r="K55" s="231" t="s">
        <v>450</v>
      </c>
      <c r="L55" s="390" t="s">
        <v>450</v>
      </c>
      <c r="M55" s="660"/>
      <c r="N55" s="390" t="s">
        <v>513</v>
      </c>
      <c r="O55" s="231" t="s">
        <v>453</v>
      </c>
      <c r="P55" s="231" t="s">
        <v>453</v>
      </c>
      <c r="Q55" s="403" t="s">
        <v>453</v>
      </c>
      <c r="R55" s="403" t="s">
        <v>453</v>
      </c>
      <c r="S55" s="403" t="s">
        <v>453</v>
      </c>
      <c r="T55" s="403" t="s">
        <v>453</v>
      </c>
      <c r="U55" s="404"/>
    </row>
    <row r="56" spans="1:21" ht="34.5">
      <c r="A56" s="667">
        <f>B49</f>
        <v>0.6840277777777779</v>
      </c>
      <c r="B56" s="669">
        <f>A56+C56</f>
        <v>0.68819444444444455</v>
      </c>
      <c r="C56" s="670">
        <v>4.1666666666666701E-3</v>
      </c>
      <c r="D56" s="671" t="s">
        <v>554</v>
      </c>
      <c r="E56" s="384" t="s">
        <v>526</v>
      </c>
      <c r="F56" s="385" t="s">
        <v>471</v>
      </c>
      <c r="G56" s="385" t="s">
        <v>471</v>
      </c>
      <c r="H56" s="659" t="s">
        <v>458</v>
      </c>
      <c r="I56" s="659"/>
      <c r="J56" s="659"/>
      <c r="K56" s="396" t="s">
        <v>458</v>
      </c>
      <c r="L56" s="396" t="s">
        <v>458</v>
      </c>
      <c r="M56" s="397" t="s">
        <v>453</v>
      </c>
      <c r="N56" s="395" t="s">
        <v>513</v>
      </c>
      <c r="O56" s="231" t="s">
        <v>483</v>
      </c>
      <c r="P56" s="231" t="s">
        <v>453</v>
      </c>
      <c r="Q56" s="396" t="s">
        <v>453</v>
      </c>
      <c r="R56" s="403" t="s">
        <v>453</v>
      </c>
      <c r="S56" s="403" t="s">
        <v>453</v>
      </c>
      <c r="T56" s="403" t="s">
        <v>453</v>
      </c>
      <c r="U56" s="402" t="s">
        <v>531</v>
      </c>
    </row>
    <row r="57" spans="1:21" ht="86.25">
      <c r="A57" s="667"/>
      <c r="B57" s="669"/>
      <c r="C57" s="670"/>
      <c r="D57" s="671"/>
      <c r="E57" s="384" t="s">
        <v>555</v>
      </c>
      <c r="F57" s="385" t="s">
        <v>467</v>
      </c>
      <c r="G57" s="385" t="s">
        <v>467</v>
      </c>
      <c r="H57" s="660" t="s">
        <v>533</v>
      </c>
      <c r="I57" s="660"/>
      <c r="J57" s="660"/>
      <c r="K57" s="231" t="s">
        <v>450</v>
      </c>
      <c r="L57" s="390" t="s">
        <v>450</v>
      </c>
      <c r="M57" s="397" t="s">
        <v>453</v>
      </c>
      <c r="N57" s="395" t="s">
        <v>513</v>
      </c>
      <c r="O57" s="231" t="s">
        <v>483</v>
      </c>
      <c r="P57" s="396" t="s">
        <v>453</v>
      </c>
      <c r="Q57" s="385">
        <v>8</v>
      </c>
      <c r="R57" s="390" t="s">
        <v>453</v>
      </c>
      <c r="S57" s="390" t="s">
        <v>556</v>
      </c>
      <c r="T57" s="403" t="s">
        <v>453</v>
      </c>
      <c r="U57" s="402"/>
    </row>
    <row r="58" spans="1:21" ht="51.75">
      <c r="A58" s="667"/>
      <c r="B58" s="669"/>
      <c r="C58" s="670"/>
      <c r="D58" s="671"/>
      <c r="E58" s="384" t="s">
        <v>557</v>
      </c>
      <c r="F58" s="385" t="s">
        <v>471</v>
      </c>
      <c r="G58" s="385" t="s">
        <v>471</v>
      </c>
      <c r="H58" s="660"/>
      <c r="I58" s="660"/>
      <c r="J58" s="660"/>
      <c r="K58" s="396" t="s">
        <v>450</v>
      </c>
      <c r="L58" s="396" t="s">
        <v>450</v>
      </c>
      <c r="M58" s="397" t="s">
        <v>530</v>
      </c>
      <c r="N58" s="395" t="s">
        <v>513</v>
      </c>
      <c r="O58" s="385" t="s">
        <v>453</v>
      </c>
      <c r="P58" s="385" t="s">
        <v>453</v>
      </c>
      <c r="Q58" s="385">
        <v>2</v>
      </c>
      <c r="R58" s="390" t="s">
        <v>453</v>
      </c>
      <c r="S58" s="390" t="s">
        <v>535</v>
      </c>
      <c r="T58" s="403" t="s">
        <v>453</v>
      </c>
      <c r="U58" s="402"/>
    </row>
    <row r="59" spans="1:21" ht="17.25">
      <c r="A59" s="667"/>
      <c r="B59" s="669"/>
      <c r="C59" s="670"/>
      <c r="D59" s="671"/>
      <c r="E59" s="392" t="s">
        <v>558</v>
      </c>
      <c r="F59" s="385" t="s">
        <v>471</v>
      </c>
      <c r="G59" s="385" t="s">
        <v>471</v>
      </c>
      <c r="H59" s="660" t="s">
        <v>559</v>
      </c>
      <c r="I59" s="660"/>
      <c r="J59" s="660"/>
      <c r="K59" s="396" t="s">
        <v>450</v>
      </c>
      <c r="L59" s="396" t="s">
        <v>450</v>
      </c>
      <c r="M59" s="390" t="s">
        <v>502</v>
      </c>
      <c r="N59" s="231" t="s">
        <v>503</v>
      </c>
      <c r="O59" s="385" t="s">
        <v>453</v>
      </c>
      <c r="P59" s="385" t="s">
        <v>453</v>
      </c>
      <c r="Q59" s="396">
        <v>2</v>
      </c>
      <c r="R59" s="403" t="s">
        <v>453</v>
      </c>
      <c r="S59" s="403" t="s">
        <v>478</v>
      </c>
      <c r="T59" s="403" t="s">
        <v>453</v>
      </c>
      <c r="U59" s="402"/>
    </row>
    <row r="60" spans="1:21" ht="17.25">
      <c r="A60" s="667"/>
      <c r="B60" s="669"/>
      <c r="C60" s="670"/>
      <c r="D60" s="671"/>
      <c r="E60" s="384" t="s">
        <v>537</v>
      </c>
      <c r="F60" s="385" t="s">
        <v>467</v>
      </c>
      <c r="G60" s="385" t="s">
        <v>467</v>
      </c>
      <c r="H60" s="660"/>
      <c r="I60" s="660"/>
      <c r="J60" s="660"/>
      <c r="K60" s="396" t="s">
        <v>450</v>
      </c>
      <c r="L60" s="396" t="s">
        <v>450</v>
      </c>
      <c r="M60" s="397" t="s">
        <v>453</v>
      </c>
      <c r="N60" s="395" t="s">
        <v>513</v>
      </c>
      <c r="O60" s="231" t="s">
        <v>453</v>
      </c>
      <c r="P60" s="231" t="s">
        <v>453</v>
      </c>
      <c r="Q60" s="396" t="s">
        <v>453</v>
      </c>
      <c r="R60" s="403" t="s">
        <v>453</v>
      </c>
      <c r="S60" s="403" t="s">
        <v>453</v>
      </c>
      <c r="T60" s="403" t="s">
        <v>453</v>
      </c>
      <c r="U60" s="402"/>
    </row>
    <row r="61" spans="1:21" ht="17.25">
      <c r="A61" s="667">
        <f>B56</f>
        <v>0.68819444444444455</v>
      </c>
      <c r="B61" s="669">
        <f t="shared" ref="B61:B65" si="6">A61+C61</f>
        <v>0.6923611111111112</v>
      </c>
      <c r="C61" s="670">
        <v>4.1666666666666701E-3</v>
      </c>
      <c r="D61" s="672" t="s">
        <v>560</v>
      </c>
      <c r="E61" s="384" t="s">
        <v>482</v>
      </c>
      <c r="F61" s="385" t="s">
        <v>471</v>
      </c>
      <c r="G61" s="385" t="s">
        <v>471</v>
      </c>
      <c r="H61" s="659" t="s">
        <v>458</v>
      </c>
      <c r="I61" s="659"/>
      <c r="J61" s="659"/>
      <c r="K61" s="385" t="s">
        <v>450</v>
      </c>
      <c r="L61" s="391" t="s">
        <v>450</v>
      </c>
      <c r="M61" s="397" t="s">
        <v>453</v>
      </c>
      <c r="N61" s="395" t="s">
        <v>513</v>
      </c>
      <c r="O61" s="231" t="s">
        <v>483</v>
      </c>
      <c r="P61" s="231" t="s">
        <v>453</v>
      </c>
      <c r="Q61" s="231" t="s">
        <v>453</v>
      </c>
      <c r="R61" s="231" t="s">
        <v>453</v>
      </c>
      <c r="S61" s="231" t="s">
        <v>453</v>
      </c>
      <c r="T61" s="403" t="s">
        <v>453</v>
      </c>
      <c r="U61" s="402"/>
    </row>
    <row r="62" spans="1:21" ht="18">
      <c r="A62" s="667"/>
      <c r="B62" s="669"/>
      <c r="C62" s="670"/>
      <c r="D62" s="672"/>
      <c r="E62" s="389" t="s">
        <v>561</v>
      </c>
      <c r="F62" s="385" t="s">
        <v>467</v>
      </c>
      <c r="G62" s="385" t="s">
        <v>467</v>
      </c>
      <c r="H62" s="663" t="s">
        <v>562</v>
      </c>
      <c r="I62" s="663"/>
      <c r="J62" s="663"/>
      <c r="K62" s="385" t="s">
        <v>450</v>
      </c>
      <c r="L62" s="391" t="s">
        <v>450</v>
      </c>
      <c r="M62" s="390" t="s">
        <v>489</v>
      </c>
      <c r="N62" s="231" t="s">
        <v>468</v>
      </c>
      <c r="O62" s="231" t="s">
        <v>453</v>
      </c>
      <c r="P62" s="231" t="s">
        <v>563</v>
      </c>
      <c r="Q62" s="231" t="s">
        <v>453</v>
      </c>
      <c r="R62" s="231" t="s">
        <v>453</v>
      </c>
      <c r="S62" s="231" t="s">
        <v>453</v>
      </c>
      <c r="T62" s="403" t="s">
        <v>453</v>
      </c>
      <c r="U62" s="402"/>
    </row>
    <row r="63" spans="1:21" ht="17.25">
      <c r="A63" s="667">
        <f>B61</f>
        <v>0.6923611111111112</v>
      </c>
      <c r="B63" s="669">
        <f t="shared" si="6"/>
        <v>0.69930555555555562</v>
      </c>
      <c r="C63" s="670">
        <v>6.9444444444444397E-3</v>
      </c>
      <c r="D63" s="672" t="s">
        <v>564</v>
      </c>
      <c r="E63" s="384" t="s">
        <v>482</v>
      </c>
      <c r="F63" s="385" t="s">
        <v>471</v>
      </c>
      <c r="G63" s="385" t="s">
        <v>471</v>
      </c>
      <c r="H63" s="659" t="s">
        <v>458</v>
      </c>
      <c r="I63" s="659"/>
      <c r="J63" s="659"/>
      <c r="K63" s="385" t="s">
        <v>450</v>
      </c>
      <c r="L63" s="391" t="s">
        <v>450</v>
      </c>
      <c r="M63" s="397" t="s">
        <v>453</v>
      </c>
      <c r="N63" s="395" t="s">
        <v>513</v>
      </c>
      <c r="O63" s="231" t="s">
        <v>483</v>
      </c>
      <c r="P63" s="231" t="s">
        <v>453</v>
      </c>
      <c r="Q63" s="231" t="s">
        <v>453</v>
      </c>
      <c r="R63" s="231" t="s">
        <v>453</v>
      </c>
      <c r="S63" s="231" t="s">
        <v>453</v>
      </c>
      <c r="T63" s="403" t="s">
        <v>453</v>
      </c>
      <c r="U63" s="402"/>
    </row>
    <row r="64" spans="1:21" ht="18">
      <c r="A64" s="667"/>
      <c r="B64" s="669"/>
      <c r="C64" s="670"/>
      <c r="D64" s="672"/>
      <c r="E64" s="389" t="s">
        <v>565</v>
      </c>
      <c r="F64" s="385" t="s">
        <v>467</v>
      </c>
      <c r="G64" s="385" t="s">
        <v>467</v>
      </c>
      <c r="H64" s="664" t="s">
        <v>566</v>
      </c>
      <c r="I64" s="664"/>
      <c r="J64" s="664"/>
      <c r="K64" s="385" t="s">
        <v>450</v>
      </c>
      <c r="L64" s="391" t="s">
        <v>450</v>
      </c>
      <c r="M64" s="390" t="s">
        <v>543</v>
      </c>
      <c r="N64" s="231" t="s">
        <v>468</v>
      </c>
      <c r="O64" s="231" t="s">
        <v>453</v>
      </c>
      <c r="P64" s="231" t="s">
        <v>563</v>
      </c>
      <c r="Q64" s="231" t="s">
        <v>453</v>
      </c>
      <c r="R64" s="231" t="s">
        <v>453</v>
      </c>
      <c r="S64" s="231" t="s">
        <v>453</v>
      </c>
      <c r="T64" s="403" t="s">
        <v>453</v>
      </c>
      <c r="U64" s="402"/>
    </row>
    <row r="65" spans="1:21" ht="17.25">
      <c r="A65" s="667">
        <f>B63</f>
        <v>0.69930555555555562</v>
      </c>
      <c r="B65" s="669">
        <f t="shared" si="6"/>
        <v>0.70277777777777783</v>
      </c>
      <c r="C65" s="670">
        <v>3.4722222222222199E-3</v>
      </c>
      <c r="D65" s="671" t="s">
        <v>567</v>
      </c>
      <c r="E65" s="384" t="s">
        <v>492</v>
      </c>
      <c r="F65" s="385" t="s">
        <v>471</v>
      </c>
      <c r="G65" s="385" t="s">
        <v>471</v>
      </c>
      <c r="H65" s="659" t="s">
        <v>458</v>
      </c>
      <c r="I65" s="659"/>
      <c r="J65" s="659"/>
      <c r="K65" s="385" t="s">
        <v>458</v>
      </c>
      <c r="L65" s="385" t="s">
        <v>458</v>
      </c>
      <c r="M65" s="231" t="s">
        <v>453</v>
      </c>
      <c r="N65" s="390" t="s">
        <v>513</v>
      </c>
      <c r="O65" s="231" t="s">
        <v>493</v>
      </c>
      <c r="P65" s="385" t="s">
        <v>453</v>
      </c>
      <c r="Q65" s="393" t="s">
        <v>453</v>
      </c>
      <c r="R65" s="393" t="s">
        <v>453</v>
      </c>
      <c r="S65" s="393" t="s">
        <v>453</v>
      </c>
      <c r="T65" s="403" t="s">
        <v>568</v>
      </c>
      <c r="U65" s="400" t="s">
        <v>495</v>
      </c>
    </row>
    <row r="66" spans="1:21" ht="17.25">
      <c r="A66" s="667"/>
      <c r="B66" s="669"/>
      <c r="C66" s="670"/>
      <c r="D66" s="671"/>
      <c r="E66" s="384" t="s">
        <v>496</v>
      </c>
      <c r="F66" s="385" t="s">
        <v>471</v>
      </c>
      <c r="G66" s="385" t="s">
        <v>471</v>
      </c>
      <c r="H66" s="660" t="s">
        <v>569</v>
      </c>
      <c r="I66" s="660"/>
      <c r="J66" s="660"/>
      <c r="K66" s="385" t="s">
        <v>458</v>
      </c>
      <c r="L66" s="385" t="s">
        <v>458</v>
      </c>
      <c r="M66" s="390" t="s">
        <v>489</v>
      </c>
      <c r="N66" s="385" t="s">
        <v>570</v>
      </c>
      <c r="O66" s="231" t="s">
        <v>453</v>
      </c>
      <c r="P66" s="385" t="s">
        <v>453</v>
      </c>
      <c r="Q66" s="393" t="s">
        <v>453</v>
      </c>
      <c r="R66" s="393" t="s">
        <v>453</v>
      </c>
      <c r="S66" s="393" t="s">
        <v>453</v>
      </c>
      <c r="T66" s="403" t="s">
        <v>453</v>
      </c>
      <c r="U66" s="402" t="s">
        <v>485</v>
      </c>
    </row>
    <row r="67" spans="1:21" ht="34.5">
      <c r="A67" s="667"/>
      <c r="B67" s="669"/>
      <c r="C67" s="670"/>
      <c r="D67" s="671"/>
      <c r="E67" s="384" t="s">
        <v>571</v>
      </c>
      <c r="F67" s="385" t="s">
        <v>471</v>
      </c>
      <c r="G67" s="385" t="s">
        <v>471</v>
      </c>
      <c r="H67" s="662" t="s">
        <v>552</v>
      </c>
      <c r="I67" s="662"/>
      <c r="J67" s="662"/>
      <c r="K67" s="231" t="s">
        <v>458</v>
      </c>
      <c r="L67" s="390" t="s">
        <v>458</v>
      </c>
      <c r="M67" s="390" t="s">
        <v>453</v>
      </c>
      <c r="N67" s="231" t="s">
        <v>572</v>
      </c>
      <c r="O67" s="231" t="s">
        <v>453</v>
      </c>
      <c r="P67" s="385" t="s">
        <v>453</v>
      </c>
      <c r="Q67" s="403">
        <v>2</v>
      </c>
      <c r="R67" s="403" t="s">
        <v>453</v>
      </c>
      <c r="S67" s="403" t="s">
        <v>478</v>
      </c>
      <c r="T67" s="403" t="s">
        <v>453</v>
      </c>
      <c r="U67" s="402"/>
    </row>
    <row r="68" spans="1:21" ht="17.25">
      <c r="A68" s="667"/>
      <c r="B68" s="669"/>
      <c r="C68" s="670"/>
      <c r="D68" s="671"/>
      <c r="E68" s="384" t="s">
        <v>501</v>
      </c>
      <c r="F68" s="385" t="s">
        <v>471</v>
      </c>
      <c r="G68" s="385" t="s">
        <v>471</v>
      </c>
      <c r="H68" s="662"/>
      <c r="I68" s="662"/>
      <c r="J68" s="662"/>
      <c r="K68" s="231" t="s">
        <v>450</v>
      </c>
      <c r="L68" s="390" t="s">
        <v>450</v>
      </c>
      <c r="M68" s="390" t="s">
        <v>502</v>
      </c>
      <c r="N68" s="390" t="s">
        <v>572</v>
      </c>
      <c r="O68" s="385" t="s">
        <v>453</v>
      </c>
      <c r="P68" s="385" t="s">
        <v>453</v>
      </c>
      <c r="Q68" s="403" t="s">
        <v>453</v>
      </c>
      <c r="R68" s="403" t="s">
        <v>453</v>
      </c>
      <c r="S68" s="403" t="s">
        <v>453</v>
      </c>
      <c r="T68" s="403" t="s">
        <v>453</v>
      </c>
      <c r="U68" s="402"/>
    </row>
    <row r="69" spans="1:21" ht="17.25">
      <c r="A69" s="667"/>
      <c r="B69" s="669"/>
      <c r="C69" s="670"/>
      <c r="D69" s="671"/>
      <c r="E69" s="384" t="s">
        <v>504</v>
      </c>
      <c r="F69" s="385" t="s">
        <v>471</v>
      </c>
      <c r="G69" s="385" t="s">
        <v>471</v>
      </c>
      <c r="H69" s="662"/>
      <c r="I69" s="662"/>
      <c r="J69" s="662"/>
      <c r="K69" s="231" t="s">
        <v>450</v>
      </c>
      <c r="L69" s="390" t="s">
        <v>450</v>
      </c>
      <c r="M69" s="390" t="s">
        <v>502</v>
      </c>
      <c r="N69" s="390" t="s">
        <v>513</v>
      </c>
      <c r="O69" s="231" t="s">
        <v>493</v>
      </c>
      <c r="P69" s="385" t="s">
        <v>453</v>
      </c>
      <c r="Q69" s="385">
        <v>2</v>
      </c>
      <c r="R69" s="390" t="s">
        <v>453</v>
      </c>
      <c r="S69" s="390" t="s">
        <v>478</v>
      </c>
      <c r="T69" s="403" t="s">
        <v>453</v>
      </c>
      <c r="U69" s="402" t="s">
        <v>573</v>
      </c>
    </row>
    <row r="70" spans="1:21" ht="17.25">
      <c r="A70" s="667"/>
      <c r="B70" s="669"/>
      <c r="C70" s="670"/>
      <c r="D70" s="671"/>
      <c r="E70" s="384" t="s">
        <v>553</v>
      </c>
      <c r="F70" s="385" t="s">
        <v>471</v>
      </c>
      <c r="G70" s="385" t="s">
        <v>471</v>
      </c>
      <c r="H70" s="662"/>
      <c r="I70" s="662"/>
      <c r="J70" s="662"/>
      <c r="K70" s="231" t="s">
        <v>450</v>
      </c>
      <c r="L70" s="390" t="s">
        <v>450</v>
      </c>
      <c r="M70" s="660" t="s">
        <v>508</v>
      </c>
      <c r="N70" s="390" t="s">
        <v>513</v>
      </c>
      <c r="O70" s="231" t="s">
        <v>453</v>
      </c>
      <c r="P70" s="385" t="s">
        <v>453</v>
      </c>
      <c r="Q70" s="390">
        <v>8</v>
      </c>
      <c r="R70" s="390" t="s">
        <v>453</v>
      </c>
      <c r="S70" s="390" t="s">
        <v>510</v>
      </c>
      <c r="T70" s="403" t="s">
        <v>453</v>
      </c>
      <c r="U70" s="402"/>
    </row>
    <row r="71" spans="1:21" ht="17.25">
      <c r="A71" s="667"/>
      <c r="B71" s="669"/>
      <c r="C71" s="670"/>
      <c r="D71" s="671"/>
      <c r="E71" s="384" t="s">
        <v>511</v>
      </c>
      <c r="F71" s="385" t="s">
        <v>471</v>
      </c>
      <c r="G71" s="385" t="s">
        <v>471</v>
      </c>
      <c r="H71" s="662" t="s">
        <v>512</v>
      </c>
      <c r="I71" s="662"/>
      <c r="J71" s="662"/>
      <c r="K71" s="231" t="s">
        <v>450</v>
      </c>
      <c r="L71" s="390" t="s">
        <v>450</v>
      </c>
      <c r="M71" s="660"/>
      <c r="N71" s="390" t="s">
        <v>513</v>
      </c>
      <c r="O71" s="231" t="s">
        <v>453</v>
      </c>
      <c r="P71" s="385" t="s">
        <v>453</v>
      </c>
      <c r="Q71" s="403" t="s">
        <v>453</v>
      </c>
      <c r="R71" s="403" t="s">
        <v>453</v>
      </c>
      <c r="S71" s="403" t="s">
        <v>453</v>
      </c>
      <c r="T71" s="403" t="s">
        <v>453</v>
      </c>
      <c r="U71" s="404"/>
    </row>
    <row r="72" spans="1:21" ht="17.25">
      <c r="A72" s="667">
        <f>B65</f>
        <v>0.70277777777777783</v>
      </c>
      <c r="B72" s="669">
        <f>A72+C72</f>
        <v>0.71319444444444458</v>
      </c>
      <c r="C72" s="670">
        <v>1.0416666666666701E-2</v>
      </c>
      <c r="D72" s="672" t="s">
        <v>574</v>
      </c>
      <c r="E72" s="384" t="s">
        <v>482</v>
      </c>
      <c r="F72" s="385" t="s">
        <v>471</v>
      </c>
      <c r="G72" s="385" t="s">
        <v>471</v>
      </c>
      <c r="H72" s="659" t="s">
        <v>458</v>
      </c>
      <c r="I72" s="659"/>
      <c r="J72" s="659"/>
      <c r="K72" s="385" t="s">
        <v>450</v>
      </c>
      <c r="L72" s="391" t="s">
        <v>450</v>
      </c>
      <c r="M72" s="397" t="s">
        <v>453</v>
      </c>
      <c r="N72" s="395" t="s">
        <v>513</v>
      </c>
      <c r="O72" s="231" t="s">
        <v>483</v>
      </c>
      <c r="P72" s="385" t="s">
        <v>453</v>
      </c>
      <c r="Q72" s="231" t="s">
        <v>453</v>
      </c>
      <c r="R72" s="231" t="s">
        <v>453</v>
      </c>
      <c r="S72" s="231" t="s">
        <v>453</v>
      </c>
      <c r="T72" s="403" t="s">
        <v>453</v>
      </c>
      <c r="U72" s="402"/>
    </row>
    <row r="73" spans="1:21" ht="34.5">
      <c r="A73" s="667"/>
      <c r="B73" s="669"/>
      <c r="C73" s="670"/>
      <c r="D73" s="672"/>
      <c r="E73" s="389" t="s">
        <v>575</v>
      </c>
      <c r="F73" s="385" t="s">
        <v>467</v>
      </c>
      <c r="G73" s="385" t="s">
        <v>467</v>
      </c>
      <c r="H73" s="663" t="s">
        <v>467</v>
      </c>
      <c r="I73" s="663"/>
      <c r="J73" s="663"/>
      <c r="K73" s="385" t="s">
        <v>450</v>
      </c>
      <c r="L73" s="391" t="s">
        <v>450</v>
      </c>
      <c r="M73" s="390" t="s">
        <v>543</v>
      </c>
      <c r="N73" s="231" t="s">
        <v>468</v>
      </c>
      <c r="O73" s="231" t="s">
        <v>453</v>
      </c>
      <c r="P73" s="385" t="s">
        <v>453</v>
      </c>
      <c r="Q73" s="231" t="s">
        <v>453</v>
      </c>
      <c r="R73" s="231" t="s">
        <v>453</v>
      </c>
      <c r="S73" s="231" t="s">
        <v>453</v>
      </c>
      <c r="T73" s="403" t="s">
        <v>453</v>
      </c>
      <c r="U73" s="402"/>
    </row>
    <row r="74" spans="1:21" ht="18">
      <c r="A74" s="667"/>
      <c r="B74" s="669"/>
      <c r="C74" s="670"/>
      <c r="D74" s="672"/>
      <c r="E74" s="389" t="s">
        <v>576</v>
      </c>
      <c r="F74" s="385" t="s">
        <v>467</v>
      </c>
      <c r="G74" s="385" t="s">
        <v>467</v>
      </c>
      <c r="H74" s="663" t="s">
        <v>577</v>
      </c>
      <c r="I74" s="663"/>
      <c r="J74" s="663"/>
      <c r="K74" s="385" t="s">
        <v>450</v>
      </c>
      <c r="L74" s="391" t="s">
        <v>450</v>
      </c>
      <c r="M74" s="390" t="s">
        <v>543</v>
      </c>
      <c r="N74" s="231" t="s">
        <v>468</v>
      </c>
      <c r="O74" s="385" t="s">
        <v>453</v>
      </c>
      <c r="P74" s="385" t="s">
        <v>453</v>
      </c>
      <c r="Q74" s="231" t="s">
        <v>453</v>
      </c>
      <c r="R74" s="231" t="s">
        <v>453</v>
      </c>
      <c r="S74" s="231" t="s">
        <v>453</v>
      </c>
      <c r="T74" s="403" t="s">
        <v>453</v>
      </c>
      <c r="U74" s="402"/>
    </row>
    <row r="75" spans="1:21" ht="17.25">
      <c r="A75" s="667">
        <f>B72</f>
        <v>0.71319444444444458</v>
      </c>
      <c r="B75" s="669">
        <f>A75+C75</f>
        <v>0.72013888888888899</v>
      </c>
      <c r="C75" s="670">
        <v>6.9444444444444397E-3</v>
      </c>
      <c r="D75" s="671" t="s">
        <v>578</v>
      </c>
      <c r="E75" s="384" t="s">
        <v>492</v>
      </c>
      <c r="F75" s="385" t="s">
        <v>471</v>
      </c>
      <c r="G75" s="385" t="s">
        <v>471</v>
      </c>
      <c r="H75" s="665" t="s">
        <v>458</v>
      </c>
      <c r="I75" s="665"/>
      <c r="J75" s="665"/>
      <c r="K75" s="396" t="s">
        <v>458</v>
      </c>
      <c r="L75" s="396" t="s">
        <v>458</v>
      </c>
      <c r="M75" s="397" t="s">
        <v>453</v>
      </c>
      <c r="N75" s="395" t="s">
        <v>513</v>
      </c>
      <c r="O75" s="231" t="s">
        <v>453</v>
      </c>
      <c r="P75" s="385" t="s">
        <v>453</v>
      </c>
      <c r="Q75" s="231" t="s">
        <v>453</v>
      </c>
      <c r="R75" s="231" t="s">
        <v>453</v>
      </c>
      <c r="S75" s="231" t="s">
        <v>453</v>
      </c>
      <c r="T75" s="403" t="s">
        <v>579</v>
      </c>
      <c r="U75" s="402" t="s">
        <v>495</v>
      </c>
    </row>
    <row r="76" spans="1:21" ht="17.25">
      <c r="A76" s="667"/>
      <c r="B76" s="669"/>
      <c r="C76" s="670"/>
      <c r="D76" s="671"/>
      <c r="E76" s="384" t="s">
        <v>496</v>
      </c>
      <c r="F76" s="385" t="s">
        <v>471</v>
      </c>
      <c r="G76" s="385" t="s">
        <v>471</v>
      </c>
      <c r="H76" s="659" t="s">
        <v>580</v>
      </c>
      <c r="I76" s="659"/>
      <c r="J76" s="659"/>
      <c r="K76" s="396" t="s">
        <v>458</v>
      </c>
      <c r="L76" s="396" t="s">
        <v>458</v>
      </c>
      <c r="M76" s="390" t="s">
        <v>489</v>
      </c>
      <c r="N76" s="385" t="s">
        <v>570</v>
      </c>
      <c r="O76" s="231" t="s">
        <v>453</v>
      </c>
      <c r="P76" s="385" t="s">
        <v>453</v>
      </c>
      <c r="Q76" s="231" t="s">
        <v>453</v>
      </c>
      <c r="R76" s="231" t="s">
        <v>453</v>
      </c>
      <c r="S76" s="231" t="s">
        <v>453</v>
      </c>
      <c r="T76" s="403" t="s">
        <v>453</v>
      </c>
      <c r="U76" s="402"/>
    </row>
    <row r="77" spans="1:21" ht="34.5">
      <c r="A77" s="667"/>
      <c r="B77" s="669"/>
      <c r="C77" s="670"/>
      <c r="D77" s="671"/>
      <c r="E77" s="384" t="s">
        <v>581</v>
      </c>
      <c r="F77" s="385" t="s">
        <v>471</v>
      </c>
      <c r="G77" s="385" t="s">
        <v>471</v>
      </c>
      <c r="H77" s="665" t="s">
        <v>552</v>
      </c>
      <c r="I77" s="665"/>
      <c r="J77" s="665"/>
      <c r="K77" s="396" t="s">
        <v>458</v>
      </c>
      <c r="L77" s="396" t="s">
        <v>458</v>
      </c>
      <c r="M77" s="390" t="s">
        <v>502</v>
      </c>
      <c r="N77" s="385" t="s">
        <v>572</v>
      </c>
      <c r="O77" s="231" t="s">
        <v>453</v>
      </c>
      <c r="P77" s="385" t="s">
        <v>453</v>
      </c>
      <c r="Q77" s="231">
        <v>2</v>
      </c>
      <c r="R77" s="231" t="s">
        <v>453</v>
      </c>
      <c r="S77" s="231" t="s">
        <v>478</v>
      </c>
      <c r="T77" s="403" t="s">
        <v>453</v>
      </c>
      <c r="U77" s="402"/>
    </row>
    <row r="78" spans="1:21" ht="17.25">
      <c r="A78" s="667"/>
      <c r="B78" s="669"/>
      <c r="C78" s="670"/>
      <c r="D78" s="671"/>
      <c r="E78" s="384" t="s">
        <v>501</v>
      </c>
      <c r="F78" s="385" t="s">
        <v>471</v>
      </c>
      <c r="G78" s="385" t="s">
        <v>471</v>
      </c>
      <c r="H78" s="665"/>
      <c r="I78" s="665"/>
      <c r="J78" s="665"/>
      <c r="K78" s="231" t="s">
        <v>450</v>
      </c>
      <c r="L78" s="390" t="s">
        <v>450</v>
      </c>
      <c r="M78" s="390" t="s">
        <v>502</v>
      </c>
      <c r="N78" s="385" t="s">
        <v>572</v>
      </c>
      <c r="O78" s="231" t="s">
        <v>453</v>
      </c>
      <c r="P78" s="385" t="s">
        <v>453</v>
      </c>
      <c r="Q78" s="231" t="s">
        <v>453</v>
      </c>
      <c r="R78" s="231" t="s">
        <v>453</v>
      </c>
      <c r="S78" s="231" t="s">
        <v>453</v>
      </c>
      <c r="T78" s="403" t="s">
        <v>453</v>
      </c>
      <c r="U78" s="402"/>
    </row>
    <row r="79" spans="1:21" ht="17.25">
      <c r="A79" s="667"/>
      <c r="B79" s="669"/>
      <c r="C79" s="670"/>
      <c r="D79" s="671"/>
      <c r="E79" s="384" t="s">
        <v>504</v>
      </c>
      <c r="F79" s="385" t="s">
        <v>471</v>
      </c>
      <c r="G79" s="385" t="s">
        <v>471</v>
      </c>
      <c r="H79" s="665"/>
      <c r="I79" s="665"/>
      <c r="J79" s="665"/>
      <c r="K79" s="231" t="s">
        <v>450</v>
      </c>
      <c r="L79" s="390" t="s">
        <v>450</v>
      </c>
      <c r="M79" s="390" t="s">
        <v>502</v>
      </c>
      <c r="N79" s="390" t="s">
        <v>538</v>
      </c>
      <c r="O79" s="231" t="s">
        <v>453</v>
      </c>
      <c r="P79" s="385" t="s">
        <v>453</v>
      </c>
      <c r="Q79" s="231">
        <v>2</v>
      </c>
      <c r="R79" s="231" t="s">
        <v>453</v>
      </c>
      <c r="S79" s="231" t="s">
        <v>478</v>
      </c>
      <c r="T79" s="403" t="s">
        <v>453</v>
      </c>
      <c r="U79" s="402"/>
    </row>
    <row r="80" spans="1:21" ht="17.25">
      <c r="A80" s="667"/>
      <c r="B80" s="669"/>
      <c r="C80" s="670"/>
      <c r="D80" s="671"/>
      <c r="E80" s="384" t="s">
        <v>553</v>
      </c>
      <c r="F80" s="385" t="s">
        <v>471</v>
      </c>
      <c r="G80" s="385" t="s">
        <v>471</v>
      </c>
      <c r="H80" s="665"/>
      <c r="I80" s="665"/>
      <c r="J80" s="665"/>
      <c r="K80" s="231" t="s">
        <v>450</v>
      </c>
      <c r="L80" s="390" t="s">
        <v>450</v>
      </c>
      <c r="M80" s="660" t="s">
        <v>582</v>
      </c>
      <c r="N80" s="390" t="s">
        <v>572</v>
      </c>
      <c r="O80" s="231" t="s">
        <v>493</v>
      </c>
      <c r="P80" s="385" t="s">
        <v>453</v>
      </c>
      <c r="Q80" s="231">
        <v>8</v>
      </c>
      <c r="R80" s="231" t="s">
        <v>453</v>
      </c>
      <c r="S80" s="231" t="s">
        <v>510</v>
      </c>
      <c r="T80" s="403" t="s">
        <v>453</v>
      </c>
      <c r="U80" s="402"/>
    </row>
    <row r="81" spans="1:21" ht="17.25">
      <c r="A81" s="667"/>
      <c r="B81" s="669"/>
      <c r="C81" s="670"/>
      <c r="D81" s="671"/>
      <c r="E81" s="384" t="s">
        <v>583</v>
      </c>
      <c r="F81" s="385" t="s">
        <v>471</v>
      </c>
      <c r="G81" s="385" t="s">
        <v>471</v>
      </c>
      <c r="H81" s="665" t="s">
        <v>512</v>
      </c>
      <c r="I81" s="665"/>
      <c r="J81" s="665"/>
      <c r="K81" s="231" t="s">
        <v>450</v>
      </c>
      <c r="L81" s="390" t="s">
        <v>450</v>
      </c>
      <c r="M81" s="660"/>
      <c r="N81" s="390" t="s">
        <v>513</v>
      </c>
      <c r="O81" s="231" t="s">
        <v>453</v>
      </c>
      <c r="P81" s="385" t="s">
        <v>453</v>
      </c>
      <c r="Q81" s="390" t="s">
        <v>453</v>
      </c>
      <c r="R81" s="390" t="s">
        <v>453</v>
      </c>
      <c r="S81" s="390" t="s">
        <v>453</v>
      </c>
      <c r="T81" s="403" t="s">
        <v>453</v>
      </c>
      <c r="U81" s="416"/>
    </row>
    <row r="82" spans="1:21" ht="17.25">
      <c r="A82" s="667"/>
      <c r="B82" s="669"/>
      <c r="C82" s="670"/>
      <c r="D82" s="671"/>
      <c r="E82" s="389" t="s">
        <v>584</v>
      </c>
      <c r="F82" s="385" t="s">
        <v>471</v>
      </c>
      <c r="G82" s="385" t="s">
        <v>471</v>
      </c>
      <c r="H82" s="665" t="s">
        <v>458</v>
      </c>
      <c r="I82" s="665"/>
      <c r="J82" s="665"/>
      <c r="K82" s="396" t="s">
        <v>458</v>
      </c>
      <c r="L82" s="396" t="s">
        <v>458</v>
      </c>
      <c r="M82" s="390" t="s">
        <v>453</v>
      </c>
      <c r="N82" s="390" t="s">
        <v>513</v>
      </c>
      <c r="O82" s="385" t="s">
        <v>453</v>
      </c>
      <c r="P82" s="385" t="s">
        <v>453</v>
      </c>
      <c r="Q82" s="390" t="s">
        <v>453</v>
      </c>
      <c r="R82" s="390" t="s">
        <v>453</v>
      </c>
      <c r="S82" s="390" t="s">
        <v>453</v>
      </c>
      <c r="T82" s="403" t="s">
        <v>585</v>
      </c>
      <c r="U82" s="416"/>
    </row>
    <row r="83" spans="1:21" ht="17.25">
      <c r="A83" s="667"/>
      <c r="B83" s="669"/>
      <c r="C83" s="670"/>
      <c r="D83" s="671"/>
      <c r="E83" s="384" t="s">
        <v>586</v>
      </c>
      <c r="F83" s="385" t="s">
        <v>471</v>
      </c>
      <c r="G83" s="385" t="s">
        <v>471</v>
      </c>
      <c r="H83" s="665" t="s">
        <v>587</v>
      </c>
      <c r="I83" s="665"/>
      <c r="J83" s="665"/>
      <c r="K83" s="396" t="s">
        <v>458</v>
      </c>
      <c r="L83" s="396" t="s">
        <v>458</v>
      </c>
      <c r="M83" s="390" t="s">
        <v>489</v>
      </c>
      <c r="N83" s="385" t="s">
        <v>570</v>
      </c>
      <c r="O83" s="385" t="s">
        <v>453</v>
      </c>
      <c r="P83" s="385" t="s">
        <v>453</v>
      </c>
      <c r="Q83" s="390" t="s">
        <v>453</v>
      </c>
      <c r="R83" s="390" t="s">
        <v>453</v>
      </c>
      <c r="S83" s="390" t="s">
        <v>453</v>
      </c>
      <c r="T83" s="403" t="s">
        <v>453</v>
      </c>
      <c r="U83" s="416"/>
    </row>
    <row r="84" spans="1:21" ht="17.25">
      <c r="A84" s="667"/>
      <c r="B84" s="669"/>
      <c r="C84" s="670"/>
      <c r="D84" s="671"/>
      <c r="E84" s="384" t="s">
        <v>588</v>
      </c>
      <c r="F84" s="385" t="s">
        <v>471</v>
      </c>
      <c r="G84" s="385" t="s">
        <v>471</v>
      </c>
      <c r="H84" s="665" t="s">
        <v>552</v>
      </c>
      <c r="I84" s="665"/>
      <c r="J84" s="665"/>
      <c r="K84" s="396" t="s">
        <v>458</v>
      </c>
      <c r="L84" s="396" t="s">
        <v>458</v>
      </c>
      <c r="M84" s="390" t="s">
        <v>502</v>
      </c>
      <c r="N84" s="390" t="s">
        <v>538</v>
      </c>
      <c r="O84" s="385" t="s">
        <v>453</v>
      </c>
      <c r="P84" s="385" t="s">
        <v>453</v>
      </c>
      <c r="Q84" s="390">
        <v>2</v>
      </c>
      <c r="R84" s="390" t="s">
        <v>453</v>
      </c>
      <c r="S84" s="390" t="s">
        <v>478</v>
      </c>
      <c r="T84" s="403" t="s">
        <v>453</v>
      </c>
      <c r="U84" s="416"/>
    </row>
    <row r="85" spans="1:21" ht="17.25">
      <c r="A85" s="667"/>
      <c r="B85" s="669"/>
      <c r="C85" s="670"/>
      <c r="D85" s="671"/>
      <c r="E85" s="384" t="s">
        <v>589</v>
      </c>
      <c r="F85" s="385" t="s">
        <v>471</v>
      </c>
      <c r="G85" s="385" t="s">
        <v>471</v>
      </c>
      <c r="H85" s="665"/>
      <c r="I85" s="665"/>
      <c r="J85" s="665"/>
      <c r="K85" s="231" t="s">
        <v>450</v>
      </c>
      <c r="L85" s="390" t="s">
        <v>450</v>
      </c>
      <c r="M85" s="660" t="s">
        <v>582</v>
      </c>
      <c r="N85" s="390" t="s">
        <v>572</v>
      </c>
      <c r="O85" s="385" t="s">
        <v>453</v>
      </c>
      <c r="P85" s="385" t="s">
        <v>453</v>
      </c>
      <c r="Q85" s="390">
        <v>1</v>
      </c>
      <c r="R85" s="390" t="s">
        <v>453</v>
      </c>
      <c r="S85" s="390" t="s">
        <v>510</v>
      </c>
      <c r="T85" s="403" t="s">
        <v>453</v>
      </c>
      <c r="U85" s="416"/>
    </row>
    <row r="86" spans="1:21" ht="17.25">
      <c r="A86" s="667"/>
      <c r="B86" s="669"/>
      <c r="C86" s="670"/>
      <c r="D86" s="671"/>
      <c r="E86" s="384" t="s">
        <v>590</v>
      </c>
      <c r="F86" s="385" t="s">
        <v>471</v>
      </c>
      <c r="G86" s="385" t="s">
        <v>471</v>
      </c>
      <c r="H86" s="665"/>
      <c r="I86" s="665"/>
      <c r="J86" s="665"/>
      <c r="K86" s="231" t="s">
        <v>450</v>
      </c>
      <c r="L86" s="390" t="s">
        <v>450</v>
      </c>
      <c r="M86" s="660"/>
      <c r="N86" s="390" t="s">
        <v>513</v>
      </c>
      <c r="O86" s="231" t="s">
        <v>591</v>
      </c>
      <c r="P86" s="385" t="s">
        <v>453</v>
      </c>
      <c r="Q86" s="397" t="s">
        <v>453</v>
      </c>
      <c r="R86" s="397" t="s">
        <v>453</v>
      </c>
      <c r="S86" s="397" t="s">
        <v>453</v>
      </c>
      <c r="T86" s="403" t="s">
        <v>453</v>
      </c>
      <c r="U86" s="402"/>
    </row>
    <row r="87" spans="1:21" ht="17.25">
      <c r="A87" s="667">
        <f>B75</f>
        <v>0.72013888888888899</v>
      </c>
      <c r="B87" s="669">
        <f>A87+C87</f>
        <v>0.72430555555555565</v>
      </c>
      <c r="C87" s="670">
        <v>4.1666666666666701E-3</v>
      </c>
      <c r="D87" s="672" t="s">
        <v>592</v>
      </c>
      <c r="E87" s="384" t="s">
        <v>482</v>
      </c>
      <c r="F87" s="385" t="s">
        <v>471</v>
      </c>
      <c r="G87" s="385" t="s">
        <v>471</v>
      </c>
      <c r="H87" s="659" t="s">
        <v>458</v>
      </c>
      <c r="I87" s="659"/>
      <c r="J87" s="659"/>
      <c r="K87" s="385" t="s">
        <v>450</v>
      </c>
      <c r="L87" s="391" t="s">
        <v>450</v>
      </c>
      <c r="M87" s="397" t="s">
        <v>453</v>
      </c>
      <c r="N87" s="395" t="s">
        <v>513</v>
      </c>
      <c r="O87" s="231" t="s">
        <v>483</v>
      </c>
      <c r="P87" s="385" t="s">
        <v>453</v>
      </c>
      <c r="Q87" s="231" t="s">
        <v>453</v>
      </c>
      <c r="R87" s="231" t="s">
        <v>453</v>
      </c>
      <c r="S87" s="231" t="s">
        <v>453</v>
      </c>
      <c r="T87" s="403" t="s">
        <v>453</v>
      </c>
      <c r="U87" s="402"/>
    </row>
    <row r="88" spans="1:21" ht="18">
      <c r="A88" s="667"/>
      <c r="B88" s="669"/>
      <c r="C88" s="670"/>
      <c r="D88" s="672"/>
      <c r="E88" s="389" t="s">
        <v>593</v>
      </c>
      <c r="F88" s="385" t="s">
        <v>467</v>
      </c>
      <c r="G88" s="385" t="s">
        <v>467</v>
      </c>
      <c r="H88" s="663" t="s">
        <v>562</v>
      </c>
      <c r="I88" s="663"/>
      <c r="J88" s="663"/>
      <c r="K88" s="385" t="s">
        <v>450</v>
      </c>
      <c r="L88" s="391" t="s">
        <v>450</v>
      </c>
      <c r="M88" s="390" t="s">
        <v>464</v>
      </c>
      <c r="N88" s="231" t="s">
        <v>468</v>
      </c>
      <c r="O88" s="231" t="s">
        <v>453</v>
      </c>
      <c r="P88" s="385" t="s">
        <v>453</v>
      </c>
      <c r="Q88" s="231" t="s">
        <v>453</v>
      </c>
      <c r="R88" s="231" t="s">
        <v>453</v>
      </c>
      <c r="S88" s="231" t="s">
        <v>453</v>
      </c>
      <c r="T88" s="403" t="s">
        <v>453</v>
      </c>
      <c r="U88" s="402"/>
    </row>
    <row r="89" spans="1:21" ht="17.25">
      <c r="A89" s="668">
        <f>B87</f>
        <v>0.72430555555555565</v>
      </c>
      <c r="B89" s="669">
        <f>A89+C89</f>
        <v>0.73472222222222239</v>
      </c>
      <c r="C89" s="669">
        <v>1.0416666666666701E-2</v>
      </c>
      <c r="D89" s="671" t="s">
        <v>594</v>
      </c>
      <c r="E89" s="384" t="s">
        <v>482</v>
      </c>
      <c r="F89" s="385" t="s">
        <v>471</v>
      </c>
      <c r="G89" s="385" t="s">
        <v>471</v>
      </c>
      <c r="H89" s="665" t="s">
        <v>458</v>
      </c>
      <c r="I89" s="665"/>
      <c r="J89" s="665"/>
      <c r="K89" s="396" t="s">
        <v>458</v>
      </c>
      <c r="L89" s="396" t="s">
        <v>458</v>
      </c>
      <c r="M89" s="397" t="s">
        <v>453</v>
      </c>
      <c r="N89" s="395" t="s">
        <v>513</v>
      </c>
      <c r="O89" s="231" t="s">
        <v>483</v>
      </c>
      <c r="P89" s="397" t="s">
        <v>453</v>
      </c>
      <c r="Q89" s="397" t="s">
        <v>453</v>
      </c>
      <c r="R89" s="397" t="s">
        <v>453</v>
      </c>
      <c r="S89" s="397" t="s">
        <v>453</v>
      </c>
      <c r="T89" s="403" t="s">
        <v>453</v>
      </c>
      <c r="U89" s="402" t="s">
        <v>527</v>
      </c>
    </row>
    <row r="90" spans="1:21" ht="34.5">
      <c r="A90" s="668"/>
      <c r="B90" s="669"/>
      <c r="C90" s="669"/>
      <c r="D90" s="671"/>
      <c r="E90" s="384" t="s">
        <v>595</v>
      </c>
      <c r="F90" s="385" t="s">
        <v>471</v>
      </c>
      <c r="G90" s="385" t="s">
        <v>471</v>
      </c>
      <c r="H90" s="661" t="s">
        <v>596</v>
      </c>
      <c r="I90" s="661"/>
      <c r="J90" s="661"/>
      <c r="K90" s="231" t="s">
        <v>450</v>
      </c>
      <c r="L90" s="390" t="s">
        <v>450</v>
      </c>
      <c r="M90" s="390" t="s">
        <v>597</v>
      </c>
      <c r="N90" s="390" t="s">
        <v>598</v>
      </c>
      <c r="O90" s="231" t="s">
        <v>591</v>
      </c>
      <c r="P90" s="397" t="s">
        <v>453</v>
      </c>
      <c r="Q90" s="397" t="s">
        <v>453</v>
      </c>
      <c r="R90" s="397" t="s">
        <v>453</v>
      </c>
      <c r="S90" s="397" t="s">
        <v>453</v>
      </c>
      <c r="T90" s="403" t="s">
        <v>453</v>
      </c>
      <c r="U90" s="417"/>
    </row>
    <row r="91" spans="1:21" ht="17.25">
      <c r="A91" s="668"/>
      <c r="B91" s="669"/>
      <c r="C91" s="669"/>
      <c r="D91" s="671"/>
      <c r="E91" s="384" t="s">
        <v>599</v>
      </c>
      <c r="F91" s="385"/>
      <c r="G91" s="385"/>
      <c r="H91" s="391"/>
      <c r="I91" s="391"/>
      <c r="J91" s="391"/>
      <c r="K91" s="396" t="s">
        <v>450</v>
      </c>
      <c r="L91" s="396" t="s">
        <v>450</v>
      </c>
      <c r="M91" s="397" t="s">
        <v>530</v>
      </c>
      <c r="N91" s="395" t="s">
        <v>513</v>
      </c>
      <c r="O91" s="231" t="s">
        <v>453</v>
      </c>
      <c r="P91" s="385" t="s">
        <v>453</v>
      </c>
      <c r="Q91" s="385">
        <v>2</v>
      </c>
      <c r="R91" s="390" t="s">
        <v>453</v>
      </c>
      <c r="S91" s="390" t="s">
        <v>535</v>
      </c>
      <c r="T91" s="390" t="s">
        <v>453</v>
      </c>
      <c r="U91" s="417"/>
    </row>
    <row r="92" spans="1:21" ht="17.25">
      <c r="A92" s="668"/>
      <c r="B92" s="669"/>
      <c r="C92" s="669"/>
      <c r="D92" s="671"/>
      <c r="E92" s="392" t="s">
        <v>536</v>
      </c>
      <c r="F92" s="385"/>
      <c r="G92" s="385"/>
      <c r="H92" s="391"/>
      <c r="I92" s="391"/>
      <c r="J92" s="391"/>
      <c r="K92" s="396" t="s">
        <v>450</v>
      </c>
      <c r="L92" s="396" t="s">
        <v>450</v>
      </c>
      <c r="M92" s="390" t="s">
        <v>502</v>
      </c>
      <c r="N92" s="231" t="s">
        <v>503</v>
      </c>
      <c r="O92" s="231" t="s">
        <v>453</v>
      </c>
      <c r="P92" s="385" t="s">
        <v>453</v>
      </c>
      <c r="Q92" s="396">
        <v>2</v>
      </c>
      <c r="R92" s="403" t="s">
        <v>453</v>
      </c>
      <c r="S92" s="403" t="s">
        <v>478</v>
      </c>
      <c r="T92" s="390" t="s">
        <v>453</v>
      </c>
      <c r="U92" s="417"/>
    </row>
    <row r="93" spans="1:21" ht="17.25">
      <c r="A93" s="668"/>
      <c r="B93" s="669"/>
      <c r="C93" s="669"/>
      <c r="D93" s="671"/>
      <c r="E93" s="384" t="s">
        <v>600</v>
      </c>
      <c r="F93" s="385" t="s">
        <v>471</v>
      </c>
      <c r="G93" s="385" t="s">
        <v>471</v>
      </c>
      <c r="H93" s="661" t="s">
        <v>458</v>
      </c>
      <c r="I93" s="661"/>
      <c r="J93" s="661"/>
      <c r="K93" s="231" t="s">
        <v>450</v>
      </c>
      <c r="L93" s="390" t="s">
        <v>450</v>
      </c>
      <c r="M93" s="390" t="s">
        <v>508</v>
      </c>
      <c r="N93" s="390" t="s">
        <v>538</v>
      </c>
      <c r="O93" s="231" t="s">
        <v>453</v>
      </c>
      <c r="P93" s="385" t="s">
        <v>453</v>
      </c>
      <c r="Q93" s="397">
        <v>5</v>
      </c>
      <c r="R93" s="403" t="s">
        <v>453</v>
      </c>
      <c r="S93" s="397" t="s">
        <v>601</v>
      </c>
      <c r="T93" s="403" t="s">
        <v>453</v>
      </c>
      <c r="U93" s="417"/>
    </row>
    <row r="94" spans="1:21" ht="17.25">
      <c r="A94" s="668"/>
      <c r="B94" s="669"/>
      <c r="C94" s="669"/>
      <c r="D94" s="671"/>
      <c r="E94" s="384" t="s">
        <v>526</v>
      </c>
      <c r="F94" s="385" t="s">
        <v>471</v>
      </c>
      <c r="G94" s="385" t="s">
        <v>471</v>
      </c>
      <c r="H94" s="661" t="s">
        <v>458</v>
      </c>
      <c r="I94" s="661"/>
      <c r="J94" s="661"/>
      <c r="K94" s="231" t="s">
        <v>450</v>
      </c>
      <c r="L94" s="390" t="s">
        <v>450</v>
      </c>
      <c r="M94" s="397" t="s">
        <v>453</v>
      </c>
      <c r="N94" s="395" t="s">
        <v>513</v>
      </c>
      <c r="O94" s="231" t="s">
        <v>483</v>
      </c>
      <c r="P94" s="385" t="s">
        <v>453</v>
      </c>
      <c r="Q94" s="393" t="s">
        <v>453</v>
      </c>
      <c r="R94" s="393" t="s">
        <v>453</v>
      </c>
      <c r="S94" s="393" t="s">
        <v>453</v>
      </c>
      <c r="T94" s="403" t="s">
        <v>453</v>
      </c>
      <c r="U94" s="402"/>
    </row>
    <row r="95" spans="1:21" ht="17.25">
      <c r="A95" s="668"/>
      <c r="B95" s="669"/>
      <c r="C95" s="669"/>
      <c r="D95" s="671"/>
      <c r="E95" s="384" t="s">
        <v>602</v>
      </c>
      <c r="F95" s="385" t="s">
        <v>471</v>
      </c>
      <c r="G95" s="385" t="s">
        <v>471</v>
      </c>
      <c r="H95" s="661" t="s">
        <v>596</v>
      </c>
      <c r="I95" s="661"/>
      <c r="J95" s="661"/>
      <c r="K95" s="231" t="s">
        <v>450</v>
      </c>
      <c r="L95" s="390" t="s">
        <v>450</v>
      </c>
      <c r="M95" s="390" t="s">
        <v>597</v>
      </c>
      <c r="N95" s="390" t="s">
        <v>598</v>
      </c>
      <c r="O95" s="231" t="s">
        <v>483</v>
      </c>
      <c r="P95" s="385" t="s">
        <v>453</v>
      </c>
      <c r="Q95" s="393">
        <v>1</v>
      </c>
      <c r="R95" s="393" t="s">
        <v>453</v>
      </c>
      <c r="S95" s="393" t="s">
        <v>478</v>
      </c>
      <c r="T95" s="403" t="s">
        <v>453</v>
      </c>
      <c r="U95" s="402"/>
    </row>
    <row r="96" spans="1:21" ht="17.25">
      <c r="A96" s="668"/>
      <c r="B96" s="669"/>
      <c r="C96" s="669"/>
      <c r="D96" s="671"/>
      <c r="E96" s="384" t="s">
        <v>599</v>
      </c>
      <c r="F96" s="385"/>
      <c r="G96" s="385"/>
      <c r="H96" s="391"/>
      <c r="I96" s="391"/>
      <c r="J96" s="391"/>
      <c r="K96" s="396" t="s">
        <v>450</v>
      </c>
      <c r="L96" s="396" t="s">
        <v>450</v>
      </c>
      <c r="M96" s="397" t="s">
        <v>530</v>
      </c>
      <c r="N96" s="395" t="s">
        <v>513</v>
      </c>
      <c r="O96" s="231" t="s">
        <v>453</v>
      </c>
      <c r="P96" s="385" t="s">
        <v>453</v>
      </c>
      <c r="Q96" s="385">
        <v>2</v>
      </c>
      <c r="R96" s="390" t="s">
        <v>453</v>
      </c>
      <c r="S96" s="390" t="s">
        <v>535</v>
      </c>
      <c r="T96" s="390" t="s">
        <v>453</v>
      </c>
      <c r="U96" s="417"/>
    </row>
    <row r="97" spans="1:21" ht="17.25">
      <c r="A97" s="668"/>
      <c r="B97" s="669"/>
      <c r="C97" s="669"/>
      <c r="D97" s="671"/>
      <c r="E97" s="392" t="s">
        <v>536</v>
      </c>
      <c r="F97" s="385"/>
      <c r="G97" s="385"/>
      <c r="H97" s="391"/>
      <c r="I97" s="391"/>
      <c r="J97" s="391"/>
      <c r="K97" s="396" t="s">
        <v>450</v>
      </c>
      <c r="L97" s="396" t="s">
        <v>450</v>
      </c>
      <c r="M97" s="390" t="s">
        <v>502</v>
      </c>
      <c r="N97" s="231" t="s">
        <v>503</v>
      </c>
      <c r="O97" s="231" t="s">
        <v>453</v>
      </c>
      <c r="P97" s="385" t="s">
        <v>453</v>
      </c>
      <c r="Q97" s="396">
        <v>2</v>
      </c>
      <c r="R97" s="403" t="s">
        <v>453</v>
      </c>
      <c r="S97" s="403" t="s">
        <v>478</v>
      </c>
      <c r="T97" s="390" t="s">
        <v>453</v>
      </c>
      <c r="U97" s="417"/>
    </row>
    <row r="98" spans="1:21" ht="17.25">
      <c r="A98" s="668"/>
      <c r="B98" s="669"/>
      <c r="C98" s="669"/>
      <c r="D98" s="671"/>
      <c r="E98" s="384" t="s">
        <v>600</v>
      </c>
      <c r="F98" s="385" t="s">
        <v>471</v>
      </c>
      <c r="G98" s="385" t="s">
        <v>471</v>
      </c>
      <c r="H98" s="661" t="s">
        <v>458</v>
      </c>
      <c r="I98" s="661"/>
      <c r="J98" s="661"/>
      <c r="K98" s="231" t="s">
        <v>450</v>
      </c>
      <c r="L98" s="390" t="s">
        <v>450</v>
      </c>
      <c r="M98" s="390" t="s">
        <v>508</v>
      </c>
      <c r="N98" s="390" t="s">
        <v>538</v>
      </c>
      <c r="O98" s="231" t="s">
        <v>483</v>
      </c>
      <c r="P98" s="385" t="s">
        <v>453</v>
      </c>
      <c r="Q98" s="393" t="s">
        <v>453</v>
      </c>
      <c r="R98" s="393" t="s">
        <v>453</v>
      </c>
      <c r="S98" s="393" t="s">
        <v>453</v>
      </c>
      <c r="T98" s="403" t="s">
        <v>453</v>
      </c>
      <c r="U98" s="402"/>
    </row>
    <row r="99" spans="1:21" ht="17.25">
      <c r="A99" s="668"/>
      <c r="B99" s="669"/>
      <c r="C99" s="669"/>
      <c r="D99" s="671"/>
      <c r="E99" s="384" t="s">
        <v>526</v>
      </c>
      <c r="F99" s="385" t="s">
        <v>471</v>
      </c>
      <c r="G99" s="385" t="s">
        <v>471</v>
      </c>
      <c r="H99" s="661" t="s">
        <v>458</v>
      </c>
      <c r="I99" s="661"/>
      <c r="J99" s="661"/>
      <c r="K99" s="231" t="s">
        <v>450</v>
      </c>
      <c r="L99" s="390" t="s">
        <v>450</v>
      </c>
      <c r="M99" s="397" t="s">
        <v>453</v>
      </c>
      <c r="N99" s="395" t="s">
        <v>513</v>
      </c>
      <c r="O99" s="231" t="s">
        <v>483</v>
      </c>
      <c r="P99" s="385" t="s">
        <v>453</v>
      </c>
      <c r="Q99" s="385">
        <v>5</v>
      </c>
      <c r="R99" s="390" t="s">
        <v>453</v>
      </c>
      <c r="S99" s="397" t="s">
        <v>603</v>
      </c>
      <c r="T99" s="403" t="s">
        <v>453</v>
      </c>
      <c r="U99" s="402"/>
    </row>
    <row r="100" spans="1:21" ht="34.5">
      <c r="A100" s="668"/>
      <c r="B100" s="669"/>
      <c r="C100" s="669"/>
      <c r="D100" s="671"/>
      <c r="E100" s="384" t="s">
        <v>604</v>
      </c>
      <c r="F100" s="385" t="s">
        <v>471</v>
      </c>
      <c r="G100" s="385" t="s">
        <v>471</v>
      </c>
      <c r="H100" s="661" t="s">
        <v>596</v>
      </c>
      <c r="I100" s="661"/>
      <c r="J100" s="661"/>
      <c r="K100" s="231" t="s">
        <v>450</v>
      </c>
      <c r="L100" s="390" t="s">
        <v>450</v>
      </c>
      <c r="M100" s="390" t="s">
        <v>597</v>
      </c>
      <c r="N100" s="390" t="s">
        <v>598</v>
      </c>
      <c r="O100" s="231" t="s">
        <v>483</v>
      </c>
      <c r="P100" s="385" t="s">
        <v>453</v>
      </c>
      <c r="Q100" s="393" t="s">
        <v>453</v>
      </c>
      <c r="R100" s="393" t="s">
        <v>453</v>
      </c>
      <c r="S100" s="393" t="s">
        <v>453</v>
      </c>
      <c r="T100" s="403" t="s">
        <v>453</v>
      </c>
      <c r="U100" s="402"/>
    </row>
    <row r="101" spans="1:21" ht="17.25">
      <c r="A101" s="668"/>
      <c r="B101" s="669"/>
      <c r="C101" s="669"/>
      <c r="D101" s="671"/>
      <c r="E101" s="384" t="s">
        <v>599</v>
      </c>
      <c r="F101" s="385"/>
      <c r="G101" s="385"/>
      <c r="H101" s="391"/>
      <c r="I101" s="391"/>
      <c r="J101" s="391"/>
      <c r="K101" s="396" t="s">
        <v>450</v>
      </c>
      <c r="L101" s="396" t="s">
        <v>450</v>
      </c>
      <c r="M101" s="397" t="s">
        <v>530</v>
      </c>
      <c r="N101" s="395" t="s">
        <v>513</v>
      </c>
      <c r="O101" s="231" t="s">
        <v>453</v>
      </c>
      <c r="P101" s="385" t="s">
        <v>453</v>
      </c>
      <c r="Q101" s="385">
        <v>2</v>
      </c>
      <c r="R101" s="390" t="s">
        <v>453</v>
      </c>
      <c r="S101" s="390" t="s">
        <v>535</v>
      </c>
      <c r="T101" s="390" t="s">
        <v>453</v>
      </c>
      <c r="U101" s="417"/>
    </row>
    <row r="102" spans="1:21" ht="17.25">
      <c r="A102" s="668"/>
      <c r="B102" s="669"/>
      <c r="C102" s="669"/>
      <c r="D102" s="671"/>
      <c r="E102" s="392" t="s">
        <v>536</v>
      </c>
      <c r="F102" s="385"/>
      <c r="G102" s="385"/>
      <c r="H102" s="391"/>
      <c r="I102" s="391"/>
      <c r="J102" s="391"/>
      <c r="K102" s="396" t="s">
        <v>450</v>
      </c>
      <c r="L102" s="396" t="s">
        <v>450</v>
      </c>
      <c r="M102" s="390" t="s">
        <v>502</v>
      </c>
      <c r="N102" s="231" t="s">
        <v>503</v>
      </c>
      <c r="O102" s="231" t="s">
        <v>453</v>
      </c>
      <c r="P102" s="385" t="s">
        <v>453</v>
      </c>
      <c r="Q102" s="396">
        <v>2</v>
      </c>
      <c r="R102" s="403" t="s">
        <v>453</v>
      </c>
      <c r="S102" s="403" t="s">
        <v>478</v>
      </c>
      <c r="T102" s="390" t="s">
        <v>453</v>
      </c>
      <c r="U102" s="417"/>
    </row>
    <row r="103" spans="1:21" ht="17.25">
      <c r="A103" s="668"/>
      <c r="B103" s="669"/>
      <c r="C103" s="669"/>
      <c r="D103" s="671"/>
      <c r="E103" s="384" t="s">
        <v>600</v>
      </c>
      <c r="F103" s="385" t="s">
        <v>471</v>
      </c>
      <c r="G103" s="385" t="s">
        <v>471</v>
      </c>
      <c r="H103" s="660" t="s">
        <v>605</v>
      </c>
      <c r="I103" s="660"/>
      <c r="J103" s="660"/>
      <c r="K103" s="231" t="s">
        <v>450</v>
      </c>
      <c r="L103" s="390" t="s">
        <v>450</v>
      </c>
      <c r="M103" s="390" t="s">
        <v>508</v>
      </c>
      <c r="N103" s="390" t="s">
        <v>538</v>
      </c>
      <c r="O103" s="231" t="s">
        <v>483</v>
      </c>
      <c r="P103" s="385" t="s">
        <v>453</v>
      </c>
      <c r="Q103" s="385">
        <v>7</v>
      </c>
      <c r="R103" s="390" t="s">
        <v>453</v>
      </c>
      <c r="S103" s="397" t="s">
        <v>603</v>
      </c>
      <c r="T103" s="403" t="s">
        <v>453</v>
      </c>
      <c r="U103" s="402"/>
    </row>
    <row r="104" spans="1:21" ht="17.25">
      <c r="A104" s="668"/>
      <c r="B104" s="669"/>
      <c r="C104" s="669"/>
      <c r="D104" s="671"/>
      <c r="E104" s="384" t="s">
        <v>526</v>
      </c>
      <c r="F104" s="385" t="s">
        <v>471</v>
      </c>
      <c r="G104" s="385" t="s">
        <v>471</v>
      </c>
      <c r="H104" s="661" t="s">
        <v>458</v>
      </c>
      <c r="I104" s="661"/>
      <c r="J104" s="661"/>
      <c r="K104" s="231" t="s">
        <v>450</v>
      </c>
      <c r="L104" s="390" t="s">
        <v>450</v>
      </c>
      <c r="M104" s="397" t="s">
        <v>453</v>
      </c>
      <c r="N104" s="395" t="s">
        <v>513</v>
      </c>
      <c r="O104" s="231" t="s">
        <v>483</v>
      </c>
      <c r="P104" s="385" t="s">
        <v>453</v>
      </c>
      <c r="Q104" s="393" t="s">
        <v>453</v>
      </c>
      <c r="R104" s="393" t="s">
        <v>453</v>
      </c>
      <c r="S104" s="393" t="s">
        <v>453</v>
      </c>
      <c r="T104" s="403" t="s">
        <v>453</v>
      </c>
      <c r="U104" s="402"/>
    </row>
    <row r="105" spans="1:21" ht="17.25">
      <c r="A105" s="668"/>
      <c r="B105" s="669"/>
      <c r="C105" s="669"/>
      <c r="D105" s="671"/>
      <c r="E105" s="384" t="s">
        <v>606</v>
      </c>
      <c r="F105" s="385" t="s">
        <v>471</v>
      </c>
      <c r="G105" s="385" t="s">
        <v>471</v>
      </c>
      <c r="H105" s="661" t="s">
        <v>596</v>
      </c>
      <c r="I105" s="661"/>
      <c r="J105" s="661"/>
      <c r="K105" s="231" t="s">
        <v>450</v>
      </c>
      <c r="L105" s="390" t="s">
        <v>450</v>
      </c>
      <c r="M105" s="390" t="s">
        <v>597</v>
      </c>
      <c r="N105" s="390" t="s">
        <v>598</v>
      </c>
      <c r="O105" s="231" t="s">
        <v>483</v>
      </c>
      <c r="P105" s="385" t="s">
        <v>453</v>
      </c>
      <c r="Q105" s="393" t="s">
        <v>453</v>
      </c>
      <c r="R105" s="393" t="s">
        <v>453</v>
      </c>
      <c r="S105" s="393" t="s">
        <v>453</v>
      </c>
      <c r="T105" s="403" t="s">
        <v>453</v>
      </c>
      <c r="U105" s="402"/>
    </row>
    <row r="106" spans="1:21" ht="17.25">
      <c r="A106" s="668"/>
      <c r="B106" s="669"/>
      <c r="C106" s="669"/>
      <c r="D106" s="671"/>
      <c r="E106" s="384" t="s">
        <v>599</v>
      </c>
      <c r="F106" s="385"/>
      <c r="G106" s="385"/>
      <c r="H106" s="391"/>
      <c r="I106" s="391"/>
      <c r="J106" s="391"/>
      <c r="K106" s="396" t="s">
        <v>450</v>
      </c>
      <c r="L106" s="396" t="s">
        <v>450</v>
      </c>
      <c r="M106" s="397" t="s">
        <v>530</v>
      </c>
      <c r="N106" s="395" t="s">
        <v>513</v>
      </c>
      <c r="O106" s="231" t="s">
        <v>453</v>
      </c>
      <c r="P106" s="385" t="s">
        <v>453</v>
      </c>
      <c r="Q106" s="385">
        <v>2</v>
      </c>
      <c r="R106" s="390" t="s">
        <v>453</v>
      </c>
      <c r="S106" s="390" t="s">
        <v>535</v>
      </c>
      <c r="T106" s="390" t="s">
        <v>453</v>
      </c>
      <c r="U106" s="417"/>
    </row>
    <row r="107" spans="1:21" ht="17.25">
      <c r="A107" s="668"/>
      <c r="B107" s="669"/>
      <c r="C107" s="669"/>
      <c r="D107" s="671"/>
      <c r="E107" s="392" t="s">
        <v>536</v>
      </c>
      <c r="F107" s="385"/>
      <c r="G107" s="385"/>
      <c r="H107" s="391"/>
      <c r="I107" s="391"/>
      <c r="J107" s="391"/>
      <c r="K107" s="396" t="s">
        <v>450</v>
      </c>
      <c r="L107" s="396" t="s">
        <v>450</v>
      </c>
      <c r="M107" s="390" t="s">
        <v>502</v>
      </c>
      <c r="N107" s="231" t="s">
        <v>503</v>
      </c>
      <c r="O107" s="231" t="s">
        <v>453</v>
      </c>
      <c r="P107" s="385" t="s">
        <v>453</v>
      </c>
      <c r="Q107" s="396">
        <v>2</v>
      </c>
      <c r="R107" s="403" t="s">
        <v>453</v>
      </c>
      <c r="S107" s="403" t="s">
        <v>478</v>
      </c>
      <c r="T107" s="390" t="s">
        <v>453</v>
      </c>
      <c r="U107" s="417"/>
    </row>
    <row r="108" spans="1:21" ht="17.25">
      <c r="A108" s="668"/>
      <c r="B108" s="669"/>
      <c r="C108" s="669"/>
      <c r="D108" s="671"/>
      <c r="E108" s="384" t="s">
        <v>600</v>
      </c>
      <c r="F108" s="385" t="s">
        <v>471</v>
      </c>
      <c r="G108" s="385" t="s">
        <v>471</v>
      </c>
      <c r="H108" s="661" t="s">
        <v>458</v>
      </c>
      <c r="I108" s="661"/>
      <c r="J108" s="661"/>
      <c r="K108" s="231" t="s">
        <v>450</v>
      </c>
      <c r="L108" s="390" t="s">
        <v>450</v>
      </c>
      <c r="M108" s="390" t="s">
        <v>508</v>
      </c>
      <c r="N108" s="390" t="s">
        <v>538</v>
      </c>
      <c r="O108" s="231" t="s">
        <v>483</v>
      </c>
      <c r="P108" s="385" t="s">
        <v>453</v>
      </c>
      <c r="Q108" s="385">
        <v>1</v>
      </c>
      <c r="R108" s="390" t="s">
        <v>453</v>
      </c>
      <c r="S108" s="397" t="s">
        <v>603</v>
      </c>
      <c r="T108" s="403" t="s">
        <v>453</v>
      </c>
      <c r="U108" s="402"/>
    </row>
    <row r="109" spans="1:21" ht="17.25">
      <c r="A109" s="668"/>
      <c r="B109" s="669"/>
      <c r="C109" s="669"/>
      <c r="D109" s="671"/>
      <c r="E109" s="384" t="s">
        <v>526</v>
      </c>
      <c r="F109" s="385" t="s">
        <v>471</v>
      </c>
      <c r="G109" s="385" t="s">
        <v>471</v>
      </c>
      <c r="H109" s="661" t="s">
        <v>458</v>
      </c>
      <c r="I109" s="661"/>
      <c r="J109" s="661"/>
      <c r="K109" s="231" t="s">
        <v>450</v>
      </c>
      <c r="L109" s="390" t="s">
        <v>450</v>
      </c>
      <c r="M109" s="397" t="s">
        <v>453</v>
      </c>
      <c r="N109" s="395" t="s">
        <v>513</v>
      </c>
      <c r="O109" s="231" t="s">
        <v>483</v>
      </c>
      <c r="P109" s="385" t="s">
        <v>453</v>
      </c>
      <c r="Q109" s="393">
        <v>1</v>
      </c>
      <c r="R109" s="393" t="s">
        <v>453</v>
      </c>
      <c r="S109" s="393" t="s">
        <v>478</v>
      </c>
      <c r="T109" s="403" t="s">
        <v>453</v>
      </c>
      <c r="U109" s="402"/>
    </row>
    <row r="110" spans="1:21" ht="34.5">
      <c r="A110" s="668"/>
      <c r="B110" s="669"/>
      <c r="C110" s="669"/>
      <c r="D110" s="671"/>
      <c r="E110" s="384" t="s">
        <v>607</v>
      </c>
      <c r="F110" s="385" t="s">
        <v>471</v>
      </c>
      <c r="G110" s="385" t="s">
        <v>471</v>
      </c>
      <c r="H110" s="661" t="s">
        <v>596</v>
      </c>
      <c r="I110" s="661"/>
      <c r="J110" s="661"/>
      <c r="K110" s="231" t="s">
        <v>450</v>
      </c>
      <c r="L110" s="390" t="s">
        <v>450</v>
      </c>
      <c r="M110" s="390" t="s">
        <v>597</v>
      </c>
      <c r="N110" s="390" t="s">
        <v>598</v>
      </c>
      <c r="O110" s="231" t="s">
        <v>483</v>
      </c>
      <c r="P110" s="385" t="s">
        <v>453</v>
      </c>
      <c r="Q110" s="385">
        <v>8</v>
      </c>
      <c r="R110" s="390" t="s">
        <v>453</v>
      </c>
      <c r="S110" s="397" t="s">
        <v>603</v>
      </c>
      <c r="T110" s="403" t="s">
        <v>453</v>
      </c>
      <c r="U110" s="402"/>
    </row>
    <row r="111" spans="1:21" ht="17.25">
      <c r="A111" s="668"/>
      <c r="B111" s="669"/>
      <c r="C111" s="669"/>
      <c r="D111" s="671"/>
      <c r="E111" s="384" t="s">
        <v>599</v>
      </c>
      <c r="F111" s="385"/>
      <c r="G111" s="385"/>
      <c r="H111" s="391"/>
      <c r="I111" s="391"/>
      <c r="J111" s="391"/>
      <c r="K111" s="396" t="s">
        <v>450</v>
      </c>
      <c r="L111" s="396" t="s">
        <v>450</v>
      </c>
      <c r="M111" s="397" t="s">
        <v>530</v>
      </c>
      <c r="N111" s="395" t="s">
        <v>513</v>
      </c>
      <c r="O111" s="231" t="s">
        <v>453</v>
      </c>
      <c r="P111" s="385" t="s">
        <v>453</v>
      </c>
      <c r="Q111" s="385">
        <v>2</v>
      </c>
      <c r="R111" s="390" t="s">
        <v>453</v>
      </c>
      <c r="S111" s="390" t="s">
        <v>535</v>
      </c>
      <c r="T111" s="390" t="s">
        <v>453</v>
      </c>
      <c r="U111" s="417"/>
    </row>
    <row r="112" spans="1:21" ht="17.25">
      <c r="A112" s="668"/>
      <c r="B112" s="669"/>
      <c r="C112" s="669"/>
      <c r="D112" s="671"/>
      <c r="E112" s="392" t="s">
        <v>536</v>
      </c>
      <c r="F112" s="385"/>
      <c r="G112" s="385"/>
      <c r="H112" s="391"/>
      <c r="I112" s="391"/>
      <c r="J112" s="391"/>
      <c r="K112" s="396" t="s">
        <v>450</v>
      </c>
      <c r="L112" s="396" t="s">
        <v>450</v>
      </c>
      <c r="M112" s="390" t="s">
        <v>502</v>
      </c>
      <c r="N112" s="231" t="s">
        <v>503</v>
      </c>
      <c r="O112" s="231" t="s">
        <v>453</v>
      </c>
      <c r="P112" s="385" t="s">
        <v>453</v>
      </c>
      <c r="Q112" s="396">
        <v>2</v>
      </c>
      <c r="R112" s="403" t="s">
        <v>453</v>
      </c>
      <c r="S112" s="403" t="s">
        <v>478</v>
      </c>
      <c r="T112" s="390" t="s">
        <v>453</v>
      </c>
      <c r="U112" s="417"/>
    </row>
    <row r="113" spans="1:21" ht="17.25">
      <c r="A113" s="668"/>
      <c r="B113" s="669"/>
      <c r="C113" s="669"/>
      <c r="D113" s="671"/>
      <c r="E113" s="384" t="s">
        <v>608</v>
      </c>
      <c r="F113" s="385" t="s">
        <v>471</v>
      </c>
      <c r="G113" s="385" t="s">
        <v>471</v>
      </c>
      <c r="H113" s="661" t="s">
        <v>458</v>
      </c>
      <c r="I113" s="661"/>
      <c r="J113" s="661"/>
      <c r="K113" s="231" t="s">
        <v>450</v>
      </c>
      <c r="L113" s="390" t="s">
        <v>450</v>
      </c>
      <c r="M113" s="390" t="s">
        <v>508</v>
      </c>
      <c r="N113" s="390" t="s">
        <v>538</v>
      </c>
      <c r="O113" s="231" t="s">
        <v>483</v>
      </c>
      <c r="P113" s="385" t="s">
        <v>453</v>
      </c>
      <c r="Q113" s="393" t="s">
        <v>453</v>
      </c>
      <c r="R113" s="393" t="s">
        <v>453</v>
      </c>
      <c r="S113" s="393" t="s">
        <v>453</v>
      </c>
      <c r="T113" s="403" t="s">
        <v>453</v>
      </c>
      <c r="U113" s="402"/>
    </row>
    <row r="114" spans="1:21" ht="17.25">
      <c r="A114" s="667">
        <f>B89</f>
        <v>0.73472222222222239</v>
      </c>
      <c r="B114" s="669">
        <f>A114+C114</f>
        <v>0.7381944444444446</v>
      </c>
      <c r="C114" s="670">
        <v>3.4722222222222199E-3</v>
      </c>
      <c r="D114" s="671" t="s">
        <v>609</v>
      </c>
      <c r="E114" s="384" t="s">
        <v>610</v>
      </c>
      <c r="F114" s="385" t="s">
        <v>471</v>
      </c>
      <c r="G114" s="385" t="s">
        <v>471</v>
      </c>
      <c r="H114" s="665" t="s">
        <v>458</v>
      </c>
      <c r="I114" s="665"/>
      <c r="J114" s="665"/>
      <c r="K114" s="396" t="s">
        <v>458</v>
      </c>
      <c r="L114" s="396" t="s">
        <v>458</v>
      </c>
      <c r="M114" s="397" t="s">
        <v>453</v>
      </c>
      <c r="N114" s="395" t="s">
        <v>513</v>
      </c>
      <c r="O114" s="231" t="s">
        <v>453</v>
      </c>
      <c r="P114" s="385" t="s">
        <v>453</v>
      </c>
      <c r="Q114" s="397" t="s">
        <v>453</v>
      </c>
      <c r="R114" s="397" t="s">
        <v>453</v>
      </c>
      <c r="S114" s="397" t="s">
        <v>453</v>
      </c>
      <c r="T114" s="403" t="s">
        <v>611</v>
      </c>
      <c r="U114" s="402" t="s">
        <v>612</v>
      </c>
    </row>
    <row r="115" spans="1:21" ht="34.5">
      <c r="A115" s="667"/>
      <c r="B115" s="669"/>
      <c r="C115" s="670"/>
      <c r="D115" s="671"/>
      <c r="E115" s="384" t="s">
        <v>613</v>
      </c>
      <c r="F115" s="385" t="s">
        <v>471</v>
      </c>
      <c r="G115" s="385" t="s">
        <v>471</v>
      </c>
      <c r="H115" s="665" t="s">
        <v>614</v>
      </c>
      <c r="I115" s="665"/>
      <c r="J115" s="665"/>
      <c r="K115" s="396" t="s">
        <v>458</v>
      </c>
      <c r="L115" s="396" t="s">
        <v>458</v>
      </c>
      <c r="M115" s="397" t="s">
        <v>453</v>
      </c>
      <c r="N115" s="395" t="s">
        <v>513</v>
      </c>
      <c r="O115" s="231" t="s">
        <v>453</v>
      </c>
      <c r="P115" s="385" t="s">
        <v>453</v>
      </c>
      <c r="Q115" s="397">
        <v>2</v>
      </c>
      <c r="R115" s="397" t="s">
        <v>453</v>
      </c>
      <c r="S115" s="397" t="s">
        <v>478</v>
      </c>
      <c r="T115" s="403" t="s">
        <v>453</v>
      </c>
      <c r="U115" s="402"/>
    </row>
    <row r="116" spans="1:21" ht="17.25">
      <c r="A116" s="667"/>
      <c r="B116" s="669"/>
      <c r="C116" s="670"/>
      <c r="D116" s="671"/>
      <c r="E116" s="384" t="s">
        <v>615</v>
      </c>
      <c r="F116" s="385" t="s">
        <v>471</v>
      </c>
      <c r="G116" s="385" t="s">
        <v>471</v>
      </c>
      <c r="H116" s="665"/>
      <c r="I116" s="665"/>
      <c r="J116" s="665"/>
      <c r="K116" s="231" t="s">
        <v>450</v>
      </c>
      <c r="L116" s="390" t="s">
        <v>450</v>
      </c>
      <c r="M116" s="231" t="s">
        <v>508</v>
      </c>
      <c r="N116" s="390" t="s">
        <v>513</v>
      </c>
      <c r="O116" s="231" t="s">
        <v>616</v>
      </c>
      <c r="P116" s="385" t="s">
        <v>453</v>
      </c>
      <c r="Q116" s="397">
        <v>3</v>
      </c>
      <c r="R116" s="397" t="s">
        <v>453</v>
      </c>
      <c r="S116" s="397" t="s">
        <v>617</v>
      </c>
      <c r="T116" s="403" t="s">
        <v>453</v>
      </c>
      <c r="U116" s="402"/>
    </row>
    <row r="117" spans="1:21" ht="17.25">
      <c r="A117" s="667">
        <f>B114</f>
        <v>0.7381944444444446</v>
      </c>
      <c r="B117" s="669">
        <f>A117+C117</f>
        <v>0.73958333333333348</v>
      </c>
      <c r="C117" s="670">
        <v>1.38888888888889E-3</v>
      </c>
      <c r="D117" s="671" t="s">
        <v>618</v>
      </c>
      <c r="E117" s="384" t="s">
        <v>526</v>
      </c>
      <c r="F117" s="385" t="s">
        <v>471</v>
      </c>
      <c r="G117" s="385" t="s">
        <v>471</v>
      </c>
      <c r="H117" s="665" t="s">
        <v>458</v>
      </c>
      <c r="I117" s="665"/>
      <c r="J117" s="665"/>
      <c r="K117" s="396" t="s">
        <v>458</v>
      </c>
      <c r="L117" s="396" t="s">
        <v>458</v>
      </c>
      <c r="M117" s="397" t="s">
        <v>502</v>
      </c>
      <c r="N117" s="395" t="s">
        <v>513</v>
      </c>
      <c r="O117" s="231" t="s">
        <v>453</v>
      </c>
      <c r="P117" s="385" t="s">
        <v>453</v>
      </c>
      <c r="Q117" s="390" t="s">
        <v>453</v>
      </c>
      <c r="R117" s="390" t="s">
        <v>453</v>
      </c>
      <c r="S117" s="390" t="s">
        <v>453</v>
      </c>
      <c r="T117" s="403" t="s">
        <v>453</v>
      </c>
      <c r="U117" s="402"/>
    </row>
    <row r="118" spans="1:21" ht="17.25">
      <c r="A118" s="667"/>
      <c r="B118" s="669"/>
      <c r="C118" s="670"/>
      <c r="D118" s="671"/>
      <c r="E118" s="406" t="s">
        <v>619</v>
      </c>
      <c r="F118" s="385" t="s">
        <v>471</v>
      </c>
      <c r="G118" s="385" t="s">
        <v>471</v>
      </c>
      <c r="H118" s="665" t="s">
        <v>458</v>
      </c>
      <c r="I118" s="665"/>
      <c r="J118" s="665"/>
      <c r="K118" s="231" t="s">
        <v>450</v>
      </c>
      <c r="L118" s="390" t="s">
        <v>450</v>
      </c>
      <c r="M118" s="231" t="s">
        <v>502</v>
      </c>
      <c r="N118" s="390" t="s">
        <v>513</v>
      </c>
      <c r="O118" s="231" t="s">
        <v>483</v>
      </c>
      <c r="P118" s="385" t="s">
        <v>453</v>
      </c>
      <c r="Q118" s="393">
        <v>2</v>
      </c>
      <c r="R118" s="393" t="s">
        <v>453</v>
      </c>
      <c r="S118" s="393" t="s">
        <v>478</v>
      </c>
      <c r="T118" s="403" t="s">
        <v>453</v>
      </c>
      <c r="U118" s="402"/>
    </row>
    <row r="119" spans="1:21" ht="51.75">
      <c r="A119" s="667"/>
      <c r="B119" s="669"/>
      <c r="C119" s="670"/>
      <c r="D119" s="671"/>
      <c r="E119" s="407" t="s">
        <v>620</v>
      </c>
      <c r="F119" s="385" t="s">
        <v>471</v>
      </c>
      <c r="G119" s="385" t="s">
        <v>471</v>
      </c>
      <c r="H119" s="661" t="s">
        <v>596</v>
      </c>
      <c r="I119" s="661"/>
      <c r="J119" s="661"/>
      <c r="K119" s="231" t="s">
        <v>450</v>
      </c>
      <c r="L119" s="390" t="s">
        <v>450</v>
      </c>
      <c r="M119" s="397" t="s">
        <v>597</v>
      </c>
      <c r="N119" s="395" t="s">
        <v>513</v>
      </c>
      <c r="O119" s="231" t="s">
        <v>483</v>
      </c>
      <c r="P119" s="385" t="s">
        <v>453</v>
      </c>
      <c r="Q119" s="393" t="s">
        <v>453</v>
      </c>
      <c r="R119" s="393" t="s">
        <v>453</v>
      </c>
      <c r="S119" s="393" t="s">
        <v>453</v>
      </c>
      <c r="T119" s="403" t="s">
        <v>453</v>
      </c>
      <c r="U119" s="402"/>
    </row>
    <row r="120" spans="1:21" ht="17.25">
      <c r="A120" s="667"/>
      <c r="B120" s="669"/>
      <c r="C120" s="670"/>
      <c r="D120" s="671"/>
      <c r="E120" s="384" t="s">
        <v>600</v>
      </c>
      <c r="F120" s="385" t="s">
        <v>471</v>
      </c>
      <c r="G120" s="385" t="s">
        <v>471</v>
      </c>
      <c r="H120" s="661" t="s">
        <v>458</v>
      </c>
      <c r="I120" s="661"/>
      <c r="J120" s="661"/>
      <c r="K120" s="231" t="s">
        <v>450</v>
      </c>
      <c r="L120" s="390" t="s">
        <v>450</v>
      </c>
      <c r="M120" s="390" t="s">
        <v>508</v>
      </c>
      <c r="N120" s="390" t="s">
        <v>513</v>
      </c>
      <c r="O120" s="231" t="s">
        <v>483</v>
      </c>
      <c r="P120" s="385" t="s">
        <v>453</v>
      </c>
      <c r="Q120" s="385">
        <v>1</v>
      </c>
      <c r="R120" s="390" t="s">
        <v>453</v>
      </c>
      <c r="S120" s="397" t="s">
        <v>621</v>
      </c>
      <c r="T120" s="403" t="s">
        <v>453</v>
      </c>
      <c r="U120" s="402" t="s">
        <v>527</v>
      </c>
    </row>
    <row r="121" spans="1:21" ht="34.5">
      <c r="A121" s="408">
        <f>B117</f>
        <v>0.73958333333333348</v>
      </c>
      <c r="B121" s="409">
        <f>A121+C121</f>
        <v>0.74027777777777792</v>
      </c>
      <c r="C121" s="410">
        <v>6.9444444444444404E-4</v>
      </c>
      <c r="D121" s="411" t="s">
        <v>622</v>
      </c>
      <c r="E121" s="412" t="s">
        <v>623</v>
      </c>
      <c r="F121" s="413" t="s">
        <v>471</v>
      </c>
      <c r="G121" s="413" t="s">
        <v>471</v>
      </c>
      <c r="H121" s="666" t="s">
        <v>458</v>
      </c>
      <c r="I121" s="666"/>
      <c r="J121" s="666"/>
      <c r="K121" s="415" t="s">
        <v>624</v>
      </c>
      <c r="L121" s="415" t="s">
        <v>458</v>
      </c>
      <c r="M121" s="415" t="s">
        <v>625</v>
      </c>
      <c r="N121" s="415" t="s">
        <v>626</v>
      </c>
      <c r="O121" s="414" t="s">
        <v>473</v>
      </c>
      <c r="P121" s="415" t="s">
        <v>453</v>
      </c>
      <c r="Q121" s="415" t="s">
        <v>627</v>
      </c>
      <c r="R121" s="415" t="s">
        <v>627</v>
      </c>
      <c r="S121" s="415" t="s">
        <v>627</v>
      </c>
      <c r="T121" s="418" t="s">
        <v>453</v>
      </c>
      <c r="U121" s="419" t="s">
        <v>485</v>
      </c>
    </row>
  </sheetData>
  <mergeCells count="177">
    <mergeCell ref="M20:M21"/>
    <mergeCell ref="M27:M28"/>
    <mergeCell ref="M34:M35"/>
    <mergeCell ref="M54:M55"/>
    <mergeCell ref="M70:M71"/>
    <mergeCell ref="M80:M81"/>
    <mergeCell ref="M85:M86"/>
    <mergeCell ref="A1:U2"/>
    <mergeCell ref="H17:J20"/>
    <mergeCell ref="H24:J27"/>
    <mergeCell ref="H31:J34"/>
    <mergeCell ref="H37:J38"/>
    <mergeCell ref="H39:J40"/>
    <mergeCell ref="H41:J42"/>
    <mergeCell ref="H51:J54"/>
    <mergeCell ref="H57:J58"/>
    <mergeCell ref="H59:J60"/>
    <mergeCell ref="H67:J70"/>
    <mergeCell ref="H77:J80"/>
    <mergeCell ref="H84:J86"/>
    <mergeCell ref="C114:C116"/>
    <mergeCell ref="C117:C120"/>
    <mergeCell ref="D9:D10"/>
    <mergeCell ref="D11:D12"/>
    <mergeCell ref="D13:D14"/>
    <mergeCell ref="D15:D21"/>
    <mergeCell ref="D22:D28"/>
    <mergeCell ref="D29:D35"/>
    <mergeCell ref="D36:D42"/>
    <mergeCell ref="D43:D44"/>
    <mergeCell ref="D45:D46"/>
    <mergeCell ref="D47:D48"/>
    <mergeCell ref="D49:D55"/>
    <mergeCell ref="D56:D60"/>
    <mergeCell ref="D61:D62"/>
    <mergeCell ref="D63:D64"/>
    <mergeCell ref="D65:D71"/>
    <mergeCell ref="D72:D74"/>
    <mergeCell ref="D75:D86"/>
    <mergeCell ref="D87:D88"/>
    <mergeCell ref="D89:D113"/>
    <mergeCell ref="D114:D116"/>
    <mergeCell ref="D117:D120"/>
    <mergeCell ref="C49:C55"/>
    <mergeCell ref="C56:C60"/>
    <mergeCell ref="C61:C62"/>
    <mergeCell ref="C63:C64"/>
    <mergeCell ref="C65:C71"/>
    <mergeCell ref="C72:C74"/>
    <mergeCell ref="C75:C86"/>
    <mergeCell ref="C87:C88"/>
    <mergeCell ref="C89:C113"/>
    <mergeCell ref="C11:C12"/>
    <mergeCell ref="C13:C14"/>
    <mergeCell ref="C15:C21"/>
    <mergeCell ref="C22:C28"/>
    <mergeCell ref="C29:C35"/>
    <mergeCell ref="C36:C42"/>
    <mergeCell ref="C43:C44"/>
    <mergeCell ref="C45:C46"/>
    <mergeCell ref="C47:C48"/>
    <mergeCell ref="A114:A116"/>
    <mergeCell ref="A117:A120"/>
    <mergeCell ref="B9:B10"/>
    <mergeCell ref="B11:B12"/>
    <mergeCell ref="B13:B14"/>
    <mergeCell ref="B15:B21"/>
    <mergeCell ref="B22:B28"/>
    <mergeCell ref="B29:B35"/>
    <mergeCell ref="B36:B42"/>
    <mergeCell ref="B43:B44"/>
    <mergeCell ref="B45:B46"/>
    <mergeCell ref="B47:B48"/>
    <mergeCell ref="B49:B55"/>
    <mergeCell ref="B56:B60"/>
    <mergeCell ref="B61:B62"/>
    <mergeCell ref="B63:B64"/>
    <mergeCell ref="B65:B71"/>
    <mergeCell ref="B72:B74"/>
    <mergeCell ref="B75:B86"/>
    <mergeCell ref="B87:B88"/>
    <mergeCell ref="B89:B113"/>
    <mergeCell ref="B114:B116"/>
    <mergeCell ref="B117:B120"/>
    <mergeCell ref="A49:A55"/>
    <mergeCell ref="A56:A60"/>
    <mergeCell ref="A61:A62"/>
    <mergeCell ref="A63:A64"/>
    <mergeCell ref="A65:A71"/>
    <mergeCell ref="A72:A74"/>
    <mergeCell ref="A75:A86"/>
    <mergeCell ref="A87:A88"/>
    <mergeCell ref="A89:A113"/>
    <mergeCell ref="A11:A12"/>
    <mergeCell ref="A13:A14"/>
    <mergeCell ref="A15:A21"/>
    <mergeCell ref="A22:A28"/>
    <mergeCell ref="A29:A35"/>
    <mergeCell ref="A36:A42"/>
    <mergeCell ref="A43:A44"/>
    <mergeCell ref="A45:A46"/>
    <mergeCell ref="A47:A48"/>
    <mergeCell ref="H109:J109"/>
    <mergeCell ref="H110:J110"/>
    <mergeCell ref="H113:J113"/>
    <mergeCell ref="H114:J114"/>
    <mergeCell ref="H117:J117"/>
    <mergeCell ref="H118:J118"/>
    <mergeCell ref="H119:J119"/>
    <mergeCell ref="H120:J120"/>
    <mergeCell ref="H121:J121"/>
    <mergeCell ref="H115:J116"/>
    <mergeCell ref="H94:J94"/>
    <mergeCell ref="H95:J95"/>
    <mergeCell ref="H98:J98"/>
    <mergeCell ref="H99:J99"/>
    <mergeCell ref="H100:J100"/>
    <mergeCell ref="H103:J103"/>
    <mergeCell ref="H104:J104"/>
    <mergeCell ref="H105:J105"/>
    <mergeCell ref="H108:J108"/>
    <mergeCell ref="H76:J76"/>
    <mergeCell ref="H81:J81"/>
    <mergeCell ref="H82:J82"/>
    <mergeCell ref="H83:J83"/>
    <mergeCell ref="H87:J87"/>
    <mergeCell ref="H88:J88"/>
    <mergeCell ref="H89:J89"/>
    <mergeCell ref="H90:J90"/>
    <mergeCell ref="H93:J93"/>
    <mergeCell ref="H63:J63"/>
    <mergeCell ref="H64:J64"/>
    <mergeCell ref="H65:J65"/>
    <mergeCell ref="H66:J66"/>
    <mergeCell ref="H71:J71"/>
    <mergeCell ref="H72:J72"/>
    <mergeCell ref="H73:J73"/>
    <mergeCell ref="H74:J74"/>
    <mergeCell ref="H75:J75"/>
    <mergeCell ref="H46:J46"/>
    <mergeCell ref="H47:J47"/>
    <mergeCell ref="H48:J48"/>
    <mergeCell ref="H49:J49"/>
    <mergeCell ref="H50:J50"/>
    <mergeCell ref="H55:J55"/>
    <mergeCell ref="H56:J56"/>
    <mergeCell ref="H61:J61"/>
    <mergeCell ref="H62:J62"/>
    <mergeCell ref="H23:J23"/>
    <mergeCell ref="H28:J28"/>
    <mergeCell ref="H29:J29"/>
    <mergeCell ref="H30:J30"/>
    <mergeCell ref="H35:J35"/>
    <mergeCell ref="H36:J36"/>
    <mergeCell ref="H43:J43"/>
    <mergeCell ref="H44:J44"/>
    <mergeCell ref="H45:J45"/>
    <mergeCell ref="H10:J10"/>
    <mergeCell ref="H11:J11"/>
    <mergeCell ref="H12:J12"/>
    <mergeCell ref="H13:J13"/>
    <mergeCell ref="H14:J14"/>
    <mergeCell ref="H15:J15"/>
    <mergeCell ref="H16:J16"/>
    <mergeCell ref="H21:J21"/>
    <mergeCell ref="H22:J22"/>
    <mergeCell ref="A3:B3"/>
    <mergeCell ref="F3:G3"/>
    <mergeCell ref="H3:J3"/>
    <mergeCell ref="F4:J4"/>
    <mergeCell ref="F5:J5"/>
    <mergeCell ref="F6:J6"/>
    <mergeCell ref="H7:J7"/>
    <mergeCell ref="H8:J8"/>
    <mergeCell ref="H9:J9"/>
    <mergeCell ref="A9:A10"/>
    <mergeCell ref="C9:C10"/>
  </mergeCells>
  <phoneticPr fontId="13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H24"/>
  <sheetViews>
    <sheetView workbookViewId="0">
      <selection sqref="A1:H24"/>
    </sheetView>
  </sheetViews>
  <sheetFormatPr defaultColWidth="9" defaultRowHeight="14.25"/>
  <cols>
    <col min="1" max="1" width="16.75" customWidth="1"/>
    <col min="2" max="2" width="21.875" customWidth="1"/>
    <col min="3" max="3" width="25" customWidth="1"/>
    <col min="4" max="4" width="25.875" customWidth="1"/>
    <col min="5" max="5" width="32.25" customWidth="1"/>
    <col min="6" max="7" width="25" customWidth="1"/>
    <col min="8" max="8" width="20.375" customWidth="1"/>
  </cols>
  <sheetData>
    <row r="1" spans="1:8" ht="29.25">
      <c r="A1" s="679" t="s">
        <v>628</v>
      </c>
      <c r="B1" s="679"/>
      <c r="C1" s="679"/>
      <c r="D1" s="679"/>
      <c r="E1" s="679"/>
      <c r="F1" s="679"/>
      <c r="G1" s="679"/>
      <c r="H1" s="679"/>
    </row>
    <row r="2" spans="1:8" s="117" customFormat="1" ht="18">
      <c r="A2" s="373" t="s">
        <v>629</v>
      </c>
      <c r="B2" s="680" t="s">
        <v>630</v>
      </c>
      <c r="C2" s="680"/>
      <c r="D2" s="680"/>
      <c r="E2" s="680"/>
      <c r="F2" s="681"/>
      <c r="G2" s="681"/>
      <c r="H2" s="682"/>
    </row>
    <row r="3" spans="1:8" s="117" customFormat="1" ht="18">
      <c r="A3" s="374" t="s">
        <v>631</v>
      </c>
      <c r="B3" s="683">
        <v>43739</v>
      </c>
      <c r="C3" s="684"/>
      <c r="D3" s="684"/>
      <c r="E3" s="684"/>
      <c r="F3" s="685"/>
      <c r="G3" s="685"/>
      <c r="H3" s="686"/>
    </row>
    <row r="4" spans="1:8" s="117" customFormat="1" ht="21.75" customHeight="1">
      <c r="A4" s="22" t="s">
        <v>18</v>
      </c>
      <c r="B4" s="23" t="s">
        <v>632</v>
      </c>
      <c r="C4" s="23" t="s">
        <v>633</v>
      </c>
      <c r="D4" s="23" t="s">
        <v>634</v>
      </c>
      <c r="E4" s="23" t="s">
        <v>635</v>
      </c>
      <c r="F4" s="375" t="s">
        <v>636</v>
      </c>
      <c r="G4" s="375" t="s">
        <v>637</v>
      </c>
      <c r="H4" s="24" t="s">
        <v>10</v>
      </c>
    </row>
    <row r="5" spans="1:8" s="117" customFormat="1" ht="21.75" customHeight="1">
      <c r="A5" s="25">
        <v>1</v>
      </c>
      <c r="B5" s="26" t="s">
        <v>638</v>
      </c>
      <c r="C5" s="26" t="s">
        <v>639</v>
      </c>
      <c r="D5" s="376" t="s">
        <v>640</v>
      </c>
      <c r="E5" s="377" t="s">
        <v>641</v>
      </c>
      <c r="F5" s="26" t="s">
        <v>642</v>
      </c>
      <c r="G5" s="377" t="s">
        <v>643</v>
      </c>
      <c r="H5" s="24"/>
    </row>
    <row r="6" spans="1:8" s="117" customFormat="1" ht="21.75" customHeight="1">
      <c r="A6" s="25">
        <v>2</v>
      </c>
      <c r="B6" s="26" t="s">
        <v>644</v>
      </c>
      <c r="C6" s="26" t="s">
        <v>645</v>
      </c>
      <c r="D6" s="376" t="s">
        <v>646</v>
      </c>
      <c r="E6" s="377" t="s">
        <v>641</v>
      </c>
      <c r="F6" s="377" t="s">
        <v>642</v>
      </c>
      <c r="G6" s="377" t="s">
        <v>643</v>
      </c>
      <c r="H6" s="24"/>
    </row>
    <row r="7" spans="1:8" s="117" customFormat="1" ht="21.75" customHeight="1">
      <c r="A7" s="25">
        <v>3</v>
      </c>
      <c r="B7" s="26" t="s">
        <v>647</v>
      </c>
      <c r="C7" s="26" t="s">
        <v>648</v>
      </c>
      <c r="D7" s="378" t="s">
        <v>649</v>
      </c>
      <c r="E7" s="377" t="s">
        <v>641</v>
      </c>
      <c r="F7" s="377" t="s">
        <v>642</v>
      </c>
      <c r="G7" s="377" t="s">
        <v>643</v>
      </c>
      <c r="H7" s="24"/>
    </row>
    <row r="8" spans="1:8" s="117" customFormat="1" ht="21.75" customHeight="1">
      <c r="A8" s="25">
        <v>4</v>
      </c>
      <c r="B8" s="26" t="s">
        <v>650</v>
      </c>
      <c r="C8" s="26" t="s">
        <v>144</v>
      </c>
      <c r="D8" s="376" t="s">
        <v>651</v>
      </c>
      <c r="E8" s="377" t="s">
        <v>641</v>
      </c>
      <c r="F8" s="377" t="s">
        <v>642</v>
      </c>
      <c r="G8" s="377" t="s">
        <v>652</v>
      </c>
      <c r="H8" s="24"/>
    </row>
    <row r="9" spans="1:8" s="117" customFormat="1" ht="21.75" customHeight="1">
      <c r="A9" s="25">
        <v>6</v>
      </c>
      <c r="B9" s="26" t="s">
        <v>653</v>
      </c>
      <c r="C9" s="26" t="s">
        <v>654</v>
      </c>
      <c r="D9" s="376" t="s">
        <v>649</v>
      </c>
      <c r="E9" s="377" t="s">
        <v>641</v>
      </c>
      <c r="F9" s="377" t="s">
        <v>642</v>
      </c>
      <c r="G9" s="377" t="s">
        <v>655</v>
      </c>
      <c r="H9" s="24"/>
    </row>
    <row r="10" spans="1:8" s="117" customFormat="1" ht="21.75" customHeight="1">
      <c r="A10" s="25">
        <v>7</v>
      </c>
      <c r="B10" s="26" t="s">
        <v>656</v>
      </c>
      <c r="C10" s="26" t="s">
        <v>657</v>
      </c>
      <c r="D10" s="376" t="s">
        <v>658</v>
      </c>
      <c r="E10" s="377" t="s">
        <v>641</v>
      </c>
      <c r="F10" s="26" t="s">
        <v>642</v>
      </c>
      <c r="G10" s="377" t="s">
        <v>659</v>
      </c>
      <c r="H10" s="24"/>
    </row>
    <row r="11" spans="1:8" s="117" customFormat="1" ht="21.75" customHeight="1">
      <c r="A11" s="25">
        <v>8</v>
      </c>
      <c r="B11" s="26" t="s">
        <v>660</v>
      </c>
      <c r="C11" s="26" t="s">
        <v>661</v>
      </c>
      <c r="D11" s="378" t="s">
        <v>658</v>
      </c>
      <c r="E11" s="377" t="s">
        <v>641</v>
      </c>
      <c r="F11" s="377" t="s">
        <v>642</v>
      </c>
      <c r="G11" s="377" t="s">
        <v>662</v>
      </c>
      <c r="H11" s="24"/>
    </row>
    <row r="12" spans="1:8" s="117" customFormat="1" ht="21.75" customHeight="1">
      <c r="A12" s="25">
        <v>9</v>
      </c>
      <c r="B12" s="26" t="s">
        <v>663</v>
      </c>
      <c r="C12" s="26" t="s">
        <v>664</v>
      </c>
      <c r="D12" s="376" t="s">
        <v>658</v>
      </c>
      <c r="E12" s="377" t="s">
        <v>641</v>
      </c>
      <c r="F12" s="377" t="s">
        <v>642</v>
      </c>
      <c r="G12" s="377" t="s">
        <v>662</v>
      </c>
      <c r="H12" s="24"/>
    </row>
    <row r="13" spans="1:8" s="117" customFormat="1" ht="21.75" customHeight="1">
      <c r="A13" s="25">
        <v>10</v>
      </c>
      <c r="B13" s="26" t="s">
        <v>665</v>
      </c>
      <c r="C13" s="26" t="s">
        <v>666</v>
      </c>
      <c r="D13" s="376" t="s">
        <v>658</v>
      </c>
      <c r="E13" s="377" t="s">
        <v>641</v>
      </c>
      <c r="F13" s="377" t="s">
        <v>642</v>
      </c>
      <c r="G13" s="377" t="s">
        <v>667</v>
      </c>
      <c r="H13" s="24"/>
    </row>
    <row r="14" spans="1:8" s="117" customFormat="1" ht="21.75" customHeight="1">
      <c r="A14" s="25">
        <v>11</v>
      </c>
      <c r="B14" s="26" t="s">
        <v>668</v>
      </c>
      <c r="C14" s="26" t="s">
        <v>669</v>
      </c>
      <c r="D14" s="379" t="s">
        <v>670</v>
      </c>
      <c r="E14" s="377" t="s">
        <v>641</v>
      </c>
      <c r="F14" s="377" t="s">
        <v>642</v>
      </c>
      <c r="G14" s="377" t="s">
        <v>667</v>
      </c>
      <c r="H14" s="24"/>
    </row>
    <row r="15" spans="1:8" s="117" customFormat="1" ht="21.75" customHeight="1">
      <c r="A15" s="25">
        <v>12</v>
      </c>
      <c r="B15" s="26" t="s">
        <v>671</v>
      </c>
      <c r="C15" s="26" t="s">
        <v>672</v>
      </c>
      <c r="D15" s="379" t="s">
        <v>670</v>
      </c>
      <c r="E15" s="377" t="s">
        <v>641</v>
      </c>
      <c r="F15" s="26" t="s">
        <v>642</v>
      </c>
      <c r="G15" s="377" t="s">
        <v>652</v>
      </c>
      <c r="H15" s="24"/>
    </row>
    <row r="16" spans="1:8" s="117" customFormat="1" ht="21.75" customHeight="1">
      <c r="A16" s="25">
        <v>13</v>
      </c>
      <c r="B16" s="26" t="s">
        <v>673</v>
      </c>
      <c r="C16" s="26" t="s">
        <v>674</v>
      </c>
      <c r="D16" s="379" t="s">
        <v>658</v>
      </c>
      <c r="E16" s="377" t="s">
        <v>641</v>
      </c>
      <c r="F16" s="377" t="s">
        <v>642</v>
      </c>
      <c r="G16" s="377" t="s">
        <v>675</v>
      </c>
      <c r="H16" s="24"/>
    </row>
    <row r="17" spans="1:8" s="117" customFormat="1" ht="21.75" customHeight="1">
      <c r="A17" s="25">
        <v>14</v>
      </c>
      <c r="B17" s="26" t="s">
        <v>676</v>
      </c>
      <c r="C17" s="26" t="s">
        <v>677</v>
      </c>
      <c r="D17" s="379" t="s">
        <v>658</v>
      </c>
      <c r="E17" s="377" t="s">
        <v>641</v>
      </c>
      <c r="F17" s="377" t="s">
        <v>642</v>
      </c>
      <c r="G17" s="377" t="s">
        <v>667</v>
      </c>
      <c r="H17" s="24"/>
    </row>
    <row r="18" spans="1:8" s="117" customFormat="1" ht="21.75" customHeight="1">
      <c r="A18" s="25">
        <v>15</v>
      </c>
      <c r="B18" s="26" t="s">
        <v>678</v>
      </c>
      <c r="C18" s="26" t="s">
        <v>679</v>
      </c>
      <c r="D18" s="379" t="s">
        <v>658</v>
      </c>
      <c r="E18" s="377" t="s">
        <v>641</v>
      </c>
      <c r="F18" s="377" t="s">
        <v>642</v>
      </c>
      <c r="G18" s="377" t="s">
        <v>667</v>
      </c>
      <c r="H18" s="24"/>
    </row>
    <row r="19" spans="1:8" s="117" customFormat="1" ht="21.75" customHeight="1">
      <c r="A19" s="25">
        <v>16</v>
      </c>
      <c r="B19" s="26" t="s">
        <v>680</v>
      </c>
      <c r="C19" s="26" t="s">
        <v>681</v>
      </c>
      <c r="D19" s="379" t="s">
        <v>682</v>
      </c>
      <c r="E19" s="377" t="s">
        <v>641</v>
      </c>
      <c r="F19" s="377" t="s">
        <v>642</v>
      </c>
      <c r="G19" s="377" t="s">
        <v>675</v>
      </c>
      <c r="H19" s="24"/>
    </row>
    <row r="20" spans="1:8" s="117" customFormat="1" ht="21.75" customHeight="1">
      <c r="A20" s="25">
        <v>17</v>
      </c>
      <c r="B20" s="26" t="s">
        <v>683</v>
      </c>
      <c r="C20" s="26" t="s">
        <v>681</v>
      </c>
      <c r="D20" s="379" t="s">
        <v>682</v>
      </c>
      <c r="E20" s="377" t="s">
        <v>641</v>
      </c>
      <c r="F20" s="377" t="s">
        <v>642</v>
      </c>
      <c r="G20" s="377" t="s">
        <v>675</v>
      </c>
      <c r="H20" s="24"/>
    </row>
    <row r="21" spans="1:8" s="117" customFormat="1" ht="21.75" customHeight="1">
      <c r="A21" s="25">
        <v>18</v>
      </c>
      <c r="B21" s="26" t="s">
        <v>684</v>
      </c>
      <c r="C21" s="26" t="s">
        <v>685</v>
      </c>
      <c r="D21" s="376" t="s">
        <v>649</v>
      </c>
      <c r="E21" s="377" t="s">
        <v>641</v>
      </c>
      <c r="F21" s="377" t="s">
        <v>642</v>
      </c>
      <c r="G21" s="377" t="s">
        <v>686</v>
      </c>
      <c r="H21" s="24"/>
    </row>
    <row r="22" spans="1:8" s="117" customFormat="1" ht="21.75" customHeight="1">
      <c r="A22" s="25">
        <v>19</v>
      </c>
      <c r="B22" s="26" t="s">
        <v>687</v>
      </c>
      <c r="C22" s="26" t="s">
        <v>688</v>
      </c>
      <c r="D22" s="376" t="s">
        <v>658</v>
      </c>
      <c r="E22" s="377" t="s">
        <v>641</v>
      </c>
      <c r="F22" s="377" t="s">
        <v>642</v>
      </c>
      <c r="G22" s="377" t="s">
        <v>686</v>
      </c>
      <c r="H22" s="24"/>
    </row>
    <row r="23" spans="1:8" s="117" customFormat="1" ht="21.75" customHeight="1">
      <c r="A23" s="25">
        <v>20</v>
      </c>
      <c r="B23" s="26" t="s">
        <v>689</v>
      </c>
      <c r="C23" s="26"/>
      <c r="D23" s="376"/>
      <c r="E23" s="377"/>
      <c r="F23" s="377"/>
      <c r="G23" s="375"/>
      <c r="H23" s="24"/>
    </row>
    <row r="24" spans="1:8" s="117" customFormat="1" ht="18">
      <c r="A24" s="27" t="s">
        <v>690</v>
      </c>
      <c r="B24" s="687" t="s">
        <v>691</v>
      </c>
      <c r="C24" s="687"/>
      <c r="D24" s="687"/>
      <c r="E24" s="687"/>
      <c r="F24" s="688"/>
      <c r="G24" s="688"/>
      <c r="H24" s="689"/>
    </row>
  </sheetData>
  <mergeCells count="4">
    <mergeCell ref="A1:H1"/>
    <mergeCell ref="B2:H2"/>
    <mergeCell ref="B3:H3"/>
    <mergeCell ref="B24:H24"/>
  </mergeCells>
  <phoneticPr fontId="13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L39"/>
  <sheetViews>
    <sheetView showGridLines="0" zoomScale="75" zoomScaleNormal="75" workbookViewId="0">
      <pane ySplit="4" topLeftCell="A5" activePane="bottomLeft" state="frozen"/>
      <selection pane="bottomLeft" sqref="A1:L39"/>
    </sheetView>
  </sheetViews>
  <sheetFormatPr defaultColWidth="8" defaultRowHeight="14.25"/>
  <cols>
    <col min="1" max="1" width="9.625" style="340" customWidth="1"/>
    <col min="2" max="2" width="27" style="340" customWidth="1"/>
    <col min="3" max="3" width="37.125" style="341" customWidth="1"/>
    <col min="4" max="4" width="18.875" style="340" customWidth="1"/>
    <col min="5" max="6" width="22.5" style="340" customWidth="1"/>
    <col min="7" max="7" width="20.125" style="342" customWidth="1"/>
    <col min="8" max="8" width="21.125" style="342" customWidth="1"/>
    <col min="9" max="9" width="32.375" style="343" customWidth="1"/>
    <col min="10" max="10" width="21.375" style="343" customWidth="1"/>
    <col min="11" max="11" width="26.5" style="344" customWidth="1"/>
    <col min="12" max="12" width="27.5" style="344" customWidth="1"/>
    <col min="13" max="16384" width="8" style="343"/>
  </cols>
  <sheetData>
    <row r="1" spans="1:12" s="338" customFormat="1" ht="35.1" customHeight="1">
      <c r="A1" s="345"/>
      <c r="B1" s="346"/>
      <c r="C1" s="690" t="s">
        <v>692</v>
      </c>
      <c r="D1" s="690"/>
      <c r="E1" s="690"/>
      <c r="F1" s="690"/>
      <c r="G1" s="690"/>
      <c r="H1" s="690"/>
      <c r="I1" s="690"/>
      <c r="J1" s="690"/>
      <c r="K1" s="690"/>
      <c r="L1" s="690"/>
    </row>
    <row r="2" spans="1:12" s="339" customFormat="1" ht="33" customHeight="1">
      <c r="A2" s="691" t="s">
        <v>693</v>
      </c>
      <c r="B2" s="691"/>
      <c r="C2" s="691"/>
      <c r="D2" s="691"/>
      <c r="E2" s="691"/>
      <c r="F2" s="691"/>
      <c r="G2" s="691"/>
      <c r="H2" s="691"/>
      <c r="I2" s="691"/>
      <c r="J2" s="691"/>
      <c r="K2" s="691"/>
      <c r="L2" s="691"/>
    </row>
    <row r="3" spans="1:12" ht="41.1" customHeight="1">
      <c r="A3" s="695" t="s">
        <v>18</v>
      </c>
      <c r="B3" s="692" t="s">
        <v>165</v>
      </c>
      <c r="C3" s="701" t="s">
        <v>436</v>
      </c>
      <c r="D3" s="692" t="s">
        <v>694</v>
      </c>
      <c r="E3" s="693"/>
      <c r="F3" s="693"/>
      <c r="G3" s="694"/>
      <c r="H3" s="692" t="s">
        <v>695</v>
      </c>
      <c r="I3" s="693"/>
      <c r="J3" s="693"/>
      <c r="K3" s="694"/>
      <c r="L3" s="705" t="s">
        <v>10</v>
      </c>
    </row>
    <row r="4" spans="1:12" ht="33.950000000000003" customHeight="1">
      <c r="A4" s="696"/>
      <c r="B4" s="697"/>
      <c r="C4" s="702"/>
      <c r="D4" s="347" t="s">
        <v>696</v>
      </c>
      <c r="E4" s="348" t="s">
        <v>697</v>
      </c>
      <c r="F4" s="348" t="s">
        <v>698</v>
      </c>
      <c r="G4" s="349" t="s">
        <v>699</v>
      </c>
      <c r="H4" s="347" t="s">
        <v>696</v>
      </c>
      <c r="I4" s="348" t="s">
        <v>697</v>
      </c>
      <c r="J4" s="348" t="s">
        <v>698</v>
      </c>
      <c r="K4" s="349" t="s">
        <v>699</v>
      </c>
      <c r="L4" s="706"/>
    </row>
    <row r="5" spans="1:12" ht="18">
      <c r="A5" s="350">
        <v>1</v>
      </c>
      <c r="B5" s="351" t="s">
        <v>700</v>
      </c>
      <c r="C5" s="352" t="s">
        <v>701</v>
      </c>
      <c r="D5" s="353"/>
      <c r="E5" s="134"/>
      <c r="F5" s="134"/>
      <c r="G5" s="353"/>
      <c r="H5" s="354"/>
      <c r="I5" s="351"/>
      <c r="J5" s="351"/>
      <c r="K5" s="365"/>
      <c r="L5" s="366"/>
    </row>
    <row r="6" spans="1:12" ht="17.25">
      <c r="A6" s="350">
        <v>2</v>
      </c>
      <c r="B6" s="351" t="s">
        <v>702</v>
      </c>
      <c r="C6" s="352" t="s">
        <v>703</v>
      </c>
      <c r="D6" s="353"/>
      <c r="E6" s="134"/>
      <c r="F6" s="134"/>
      <c r="G6" s="353"/>
      <c r="H6" s="354"/>
      <c r="I6" s="351"/>
      <c r="J6" s="351"/>
      <c r="K6" s="351"/>
      <c r="L6" s="366"/>
    </row>
    <row r="7" spans="1:12" ht="17.25">
      <c r="A7" s="350">
        <v>3</v>
      </c>
      <c r="B7" s="351" t="s">
        <v>704</v>
      </c>
      <c r="C7" s="352" t="s">
        <v>705</v>
      </c>
      <c r="D7" s="353"/>
      <c r="E7" s="134"/>
      <c r="F7" s="134"/>
      <c r="G7" s="353"/>
      <c r="H7" s="354"/>
      <c r="I7" s="351"/>
      <c r="J7" s="351"/>
      <c r="K7" s="351"/>
      <c r="L7" s="366"/>
    </row>
    <row r="8" spans="1:12" ht="18" customHeight="1">
      <c r="A8" s="350">
        <v>4</v>
      </c>
      <c r="B8" s="698" t="s">
        <v>706</v>
      </c>
      <c r="C8" s="352" t="s">
        <v>707</v>
      </c>
      <c r="D8" s="353"/>
      <c r="E8" s="134"/>
      <c r="F8" s="134"/>
      <c r="G8" s="703" t="s">
        <v>708</v>
      </c>
      <c r="H8" s="354"/>
      <c r="I8" s="351"/>
      <c r="J8" s="351"/>
      <c r="K8" s="351"/>
      <c r="L8" s="366"/>
    </row>
    <row r="9" spans="1:12" ht="17.25">
      <c r="A9" s="350">
        <v>5</v>
      </c>
      <c r="B9" s="698"/>
      <c r="C9" s="352" t="s">
        <v>709</v>
      </c>
      <c r="D9" s="353"/>
      <c r="E9" s="134"/>
      <c r="F9" s="134"/>
      <c r="G9" s="704"/>
      <c r="H9" s="354"/>
      <c r="I9" s="351"/>
      <c r="J9" s="351"/>
      <c r="K9" s="351"/>
      <c r="L9" s="366"/>
    </row>
    <row r="10" spans="1:12" ht="17.25">
      <c r="A10" s="350">
        <v>6</v>
      </c>
      <c r="B10" s="698"/>
      <c r="C10" s="352" t="s">
        <v>710</v>
      </c>
      <c r="D10" s="353"/>
      <c r="E10" s="134"/>
      <c r="F10" s="134"/>
      <c r="G10" s="704"/>
      <c r="H10" s="353"/>
      <c r="I10" s="351"/>
      <c r="J10" s="351"/>
      <c r="K10" s="351"/>
      <c r="L10" s="366"/>
    </row>
    <row r="11" spans="1:12" ht="17.25">
      <c r="A11" s="350">
        <v>7</v>
      </c>
      <c r="B11" s="698"/>
      <c r="C11" s="352" t="s">
        <v>711</v>
      </c>
      <c r="D11" s="353"/>
      <c r="E11" s="134"/>
      <c r="F11" s="134"/>
      <c r="G11" s="704"/>
      <c r="H11" s="353"/>
      <c r="I11" s="351"/>
      <c r="J11" s="351"/>
      <c r="K11" s="351"/>
      <c r="L11" s="366"/>
    </row>
    <row r="12" spans="1:12" ht="17.25">
      <c r="A12" s="350">
        <v>8</v>
      </c>
      <c r="B12" s="698"/>
      <c r="C12" s="352" t="s">
        <v>712</v>
      </c>
      <c r="D12" s="353"/>
      <c r="E12" s="134"/>
      <c r="F12" s="134"/>
      <c r="G12" s="704"/>
      <c r="H12" s="353"/>
      <c r="I12" s="351"/>
      <c r="J12" s="351"/>
      <c r="K12" s="351"/>
      <c r="L12" s="366"/>
    </row>
    <row r="13" spans="1:12" ht="17.25">
      <c r="A13" s="350">
        <v>9</v>
      </c>
      <c r="B13" s="698"/>
      <c r="C13" s="352" t="s">
        <v>713</v>
      </c>
      <c r="D13" s="353"/>
      <c r="E13" s="134"/>
      <c r="F13" s="134"/>
      <c r="G13" s="704"/>
      <c r="H13" s="353"/>
      <c r="I13" s="351"/>
      <c r="J13" s="351"/>
      <c r="K13" s="351"/>
      <c r="L13" s="366"/>
    </row>
    <row r="14" spans="1:12" ht="17.25">
      <c r="A14" s="350">
        <v>10</v>
      </c>
      <c r="B14" s="698"/>
      <c r="C14" s="352" t="s">
        <v>714</v>
      </c>
      <c r="D14" s="353"/>
      <c r="E14" s="134"/>
      <c r="F14" s="134"/>
      <c r="G14" s="704"/>
      <c r="H14" s="353"/>
      <c r="I14" s="351"/>
      <c r="J14" s="351"/>
      <c r="K14" s="351"/>
      <c r="L14" s="366"/>
    </row>
    <row r="15" spans="1:12" ht="17.25">
      <c r="A15" s="350">
        <v>11</v>
      </c>
      <c r="B15" s="698"/>
      <c r="C15" s="352" t="s">
        <v>715</v>
      </c>
      <c r="D15" s="353"/>
      <c r="E15" s="134"/>
      <c r="F15" s="134"/>
      <c r="G15" s="704"/>
      <c r="H15" s="353"/>
      <c r="I15" s="351"/>
      <c r="J15" s="351"/>
      <c r="K15" s="351"/>
      <c r="L15" s="366"/>
    </row>
    <row r="16" spans="1:12" ht="17.25">
      <c r="A16" s="350">
        <v>12</v>
      </c>
      <c r="B16" s="698" t="s">
        <v>716</v>
      </c>
      <c r="C16" s="352" t="s">
        <v>717</v>
      </c>
      <c r="D16" s="353"/>
      <c r="E16" s="134"/>
      <c r="F16" s="134"/>
      <c r="G16" s="703" t="s">
        <v>718</v>
      </c>
      <c r="H16" s="353"/>
      <c r="I16" s="351"/>
      <c r="J16" s="351"/>
      <c r="K16" s="367"/>
      <c r="L16" s="366"/>
    </row>
    <row r="17" spans="1:12" ht="17.25">
      <c r="A17" s="350">
        <v>13</v>
      </c>
      <c r="B17" s="698"/>
      <c r="C17" s="356" t="s">
        <v>719</v>
      </c>
      <c r="D17" s="357"/>
      <c r="E17" s="134"/>
      <c r="F17" s="134"/>
      <c r="G17" s="703"/>
      <c r="H17" s="357"/>
      <c r="I17" s="351"/>
      <c r="J17" s="351"/>
      <c r="K17" s="351"/>
      <c r="L17" s="366"/>
    </row>
    <row r="18" spans="1:12" ht="17.25">
      <c r="A18" s="350">
        <v>14</v>
      </c>
      <c r="B18" s="698"/>
      <c r="C18" s="356" t="s">
        <v>720</v>
      </c>
      <c r="D18" s="357"/>
      <c r="E18" s="134"/>
      <c r="F18" s="134"/>
      <c r="G18" s="703"/>
      <c r="H18" s="357"/>
      <c r="I18" s="351"/>
      <c r="J18" s="351"/>
      <c r="K18" s="351"/>
      <c r="L18" s="366"/>
    </row>
    <row r="19" spans="1:12" ht="17.25">
      <c r="A19" s="350">
        <v>15</v>
      </c>
      <c r="B19" s="698"/>
      <c r="C19" s="356" t="s">
        <v>721</v>
      </c>
      <c r="D19" s="357"/>
      <c r="E19" s="134"/>
      <c r="F19" s="134"/>
      <c r="G19" s="703"/>
      <c r="H19" s="357"/>
      <c r="I19" s="351"/>
      <c r="J19" s="351"/>
      <c r="K19" s="351"/>
      <c r="L19" s="368"/>
    </row>
    <row r="20" spans="1:12" ht="17.25">
      <c r="A20" s="350">
        <v>16</v>
      </c>
      <c r="B20" s="698"/>
      <c r="C20" s="356" t="s">
        <v>721</v>
      </c>
      <c r="D20" s="357"/>
      <c r="E20" s="134"/>
      <c r="F20" s="134"/>
      <c r="G20" s="703"/>
      <c r="H20" s="357"/>
      <c r="I20" s="351"/>
      <c r="J20" s="351"/>
      <c r="K20" s="351"/>
      <c r="L20" s="368"/>
    </row>
    <row r="21" spans="1:12" ht="34.5">
      <c r="A21" s="350">
        <v>17</v>
      </c>
      <c r="B21" s="351" t="s">
        <v>722</v>
      </c>
      <c r="C21" s="356" t="s">
        <v>723</v>
      </c>
      <c r="D21" s="357"/>
      <c r="E21" s="134"/>
      <c r="F21" s="134"/>
      <c r="G21" s="355" t="s">
        <v>724</v>
      </c>
      <c r="H21" s="357"/>
      <c r="I21" s="351"/>
      <c r="J21" s="351"/>
      <c r="K21" s="351"/>
      <c r="L21" s="366"/>
    </row>
    <row r="22" spans="1:12" ht="17.25">
      <c r="A22" s="350">
        <v>18</v>
      </c>
      <c r="B22" s="351" t="s">
        <v>725</v>
      </c>
      <c r="C22" s="356" t="s">
        <v>726</v>
      </c>
      <c r="D22" s="357"/>
      <c r="E22" s="134"/>
      <c r="F22" s="134"/>
      <c r="G22" s="353" t="s">
        <v>727</v>
      </c>
      <c r="H22" s="357"/>
      <c r="I22" s="351"/>
      <c r="J22" s="351"/>
      <c r="K22" s="351"/>
      <c r="L22" s="366"/>
    </row>
    <row r="23" spans="1:12" ht="17.25">
      <c r="A23" s="350">
        <v>19</v>
      </c>
      <c r="B23" s="351" t="s">
        <v>728</v>
      </c>
      <c r="C23" s="356" t="s">
        <v>729</v>
      </c>
      <c r="D23" s="357"/>
      <c r="E23" s="134"/>
      <c r="F23" s="134"/>
      <c r="G23" s="353"/>
      <c r="H23" s="357"/>
      <c r="I23" s="351"/>
      <c r="J23" s="351"/>
      <c r="K23" s="351"/>
      <c r="L23" s="366"/>
    </row>
    <row r="24" spans="1:12" ht="17.25">
      <c r="A24" s="350">
        <v>20</v>
      </c>
      <c r="B24" s="358" t="s">
        <v>730</v>
      </c>
      <c r="C24" s="356" t="s">
        <v>731</v>
      </c>
      <c r="D24" s="357"/>
      <c r="E24" s="134"/>
      <c r="F24" s="134"/>
      <c r="G24" s="353"/>
      <c r="H24" s="357"/>
      <c r="I24" s="351"/>
      <c r="J24" s="351"/>
      <c r="K24" s="351"/>
      <c r="L24" s="366"/>
    </row>
    <row r="25" spans="1:12" ht="17.25">
      <c r="A25" s="350">
        <v>21</v>
      </c>
      <c r="B25" s="358" t="s">
        <v>732</v>
      </c>
      <c r="C25" s="356" t="s">
        <v>733</v>
      </c>
      <c r="D25" s="357"/>
      <c r="E25" s="134"/>
      <c r="F25" s="134"/>
      <c r="G25" s="353"/>
      <c r="H25" s="357"/>
      <c r="I25" s="351"/>
      <c r="J25" s="351"/>
      <c r="K25" s="351"/>
      <c r="L25" s="366"/>
    </row>
    <row r="26" spans="1:12" ht="17.25">
      <c r="A26" s="350">
        <v>22</v>
      </c>
      <c r="B26" s="699" t="s">
        <v>734</v>
      </c>
      <c r="C26" s="356" t="s">
        <v>735</v>
      </c>
      <c r="D26" s="358"/>
      <c r="E26" s="137"/>
      <c r="F26" s="137"/>
      <c r="G26" s="359"/>
      <c r="H26" s="357"/>
      <c r="I26" s="351"/>
      <c r="J26" s="351"/>
      <c r="K26" s="369"/>
      <c r="L26" s="366"/>
    </row>
    <row r="27" spans="1:12" ht="20.100000000000001" customHeight="1">
      <c r="A27" s="350">
        <v>23</v>
      </c>
      <c r="B27" s="699"/>
      <c r="C27" s="356" t="s">
        <v>736</v>
      </c>
      <c r="D27" s="358"/>
      <c r="E27" s="137"/>
      <c r="F27" s="137"/>
      <c r="G27" s="359"/>
      <c r="H27" s="357"/>
      <c r="I27" s="351"/>
      <c r="J27" s="351"/>
      <c r="K27" s="357"/>
      <c r="L27" s="370"/>
    </row>
    <row r="28" spans="1:12" ht="17.25">
      <c r="A28" s="350">
        <v>24</v>
      </c>
      <c r="B28" s="358" t="s">
        <v>737</v>
      </c>
      <c r="C28" s="356" t="s">
        <v>738</v>
      </c>
      <c r="D28" s="357"/>
      <c r="E28" s="134"/>
      <c r="F28" s="134"/>
      <c r="G28" s="353"/>
      <c r="H28" s="357"/>
      <c r="I28" s="351"/>
      <c r="J28" s="351"/>
      <c r="K28" s="351"/>
      <c r="L28" s="370"/>
    </row>
    <row r="29" spans="1:12" ht="18" customHeight="1">
      <c r="A29" s="350">
        <v>25</v>
      </c>
      <c r="B29" s="699" t="s">
        <v>739</v>
      </c>
      <c r="C29" s="358" t="s">
        <v>167</v>
      </c>
      <c r="D29" s="357"/>
      <c r="E29" s="134"/>
      <c r="F29" s="134"/>
      <c r="G29" s="703" t="s">
        <v>740</v>
      </c>
      <c r="H29" s="357"/>
      <c r="I29" s="351"/>
      <c r="J29" s="351"/>
      <c r="K29" s="351"/>
      <c r="L29" s="370"/>
    </row>
    <row r="30" spans="1:12" ht="17.25">
      <c r="A30" s="350">
        <v>26</v>
      </c>
      <c r="B30" s="699"/>
      <c r="C30" s="358" t="s">
        <v>714</v>
      </c>
      <c r="D30" s="357"/>
      <c r="E30" s="134"/>
      <c r="F30" s="134"/>
      <c r="G30" s="704"/>
      <c r="H30" s="357"/>
      <c r="I30" s="351"/>
      <c r="J30" s="351"/>
      <c r="K30" s="351"/>
      <c r="L30" s="370"/>
    </row>
    <row r="31" spans="1:12" ht="17.25">
      <c r="A31" s="350">
        <v>27</v>
      </c>
      <c r="B31" s="699"/>
      <c r="C31" s="358" t="s">
        <v>741</v>
      </c>
      <c r="D31" s="357"/>
      <c r="E31" s="134"/>
      <c r="F31" s="134"/>
      <c r="G31" s="704"/>
      <c r="H31" s="357"/>
      <c r="I31" s="351"/>
      <c r="J31" s="351"/>
      <c r="K31" s="351"/>
      <c r="L31" s="370"/>
    </row>
    <row r="32" spans="1:12" ht="17.25">
      <c r="A32" s="350">
        <v>28</v>
      </c>
      <c r="B32" s="699"/>
      <c r="C32" s="358" t="s">
        <v>742</v>
      </c>
      <c r="D32" s="357"/>
      <c r="E32" s="134"/>
      <c r="F32" s="134"/>
      <c r="G32" s="704"/>
      <c r="H32" s="357"/>
      <c r="I32" s="351"/>
      <c r="J32" s="351"/>
      <c r="K32" s="351"/>
      <c r="L32" s="370"/>
    </row>
    <row r="33" spans="1:12" ht="18" customHeight="1">
      <c r="A33" s="350">
        <v>29</v>
      </c>
      <c r="B33" s="699" t="s">
        <v>743</v>
      </c>
      <c r="C33" s="358" t="s">
        <v>167</v>
      </c>
      <c r="D33" s="357"/>
      <c r="E33" s="134"/>
      <c r="F33" s="134"/>
      <c r="G33" s="703" t="s">
        <v>740</v>
      </c>
      <c r="H33" s="357"/>
      <c r="I33" s="351"/>
      <c r="J33" s="351"/>
      <c r="K33" s="351"/>
      <c r="L33" s="370"/>
    </row>
    <row r="34" spans="1:12" ht="17.25">
      <c r="A34" s="350">
        <v>30</v>
      </c>
      <c r="B34" s="699"/>
      <c r="C34" s="358" t="s">
        <v>714</v>
      </c>
      <c r="D34" s="357"/>
      <c r="E34" s="134"/>
      <c r="F34" s="134"/>
      <c r="G34" s="704"/>
      <c r="H34" s="357"/>
      <c r="I34" s="351"/>
      <c r="J34" s="351"/>
      <c r="K34" s="351"/>
      <c r="L34" s="370"/>
    </row>
    <row r="35" spans="1:12" ht="17.25">
      <c r="A35" s="350">
        <v>31</v>
      </c>
      <c r="B35" s="699"/>
      <c r="C35" s="358" t="s">
        <v>741</v>
      </c>
      <c r="D35" s="357"/>
      <c r="E35" s="134"/>
      <c r="F35" s="134"/>
      <c r="G35" s="704"/>
      <c r="H35" s="357"/>
      <c r="I35" s="351"/>
      <c r="J35" s="351"/>
      <c r="K35" s="351"/>
      <c r="L35" s="370"/>
    </row>
    <row r="36" spans="1:12" ht="17.25">
      <c r="A36" s="350">
        <v>32</v>
      </c>
      <c r="B36" s="699"/>
      <c r="C36" s="358" t="s">
        <v>742</v>
      </c>
      <c r="D36" s="357"/>
      <c r="E36" s="134"/>
      <c r="F36" s="134"/>
      <c r="G36" s="704"/>
      <c r="H36" s="357"/>
      <c r="I36" s="351"/>
      <c r="J36" s="351"/>
      <c r="K36" s="351"/>
      <c r="L36" s="370"/>
    </row>
    <row r="37" spans="1:12" ht="17.25">
      <c r="A37" s="350">
        <v>33</v>
      </c>
      <c r="B37" s="699"/>
      <c r="C37" s="358" t="s">
        <v>744</v>
      </c>
      <c r="D37" s="358"/>
      <c r="E37" s="358"/>
      <c r="F37" s="358"/>
      <c r="G37" s="704"/>
      <c r="H37" s="357"/>
      <c r="I37" s="351"/>
      <c r="J37" s="351"/>
      <c r="K37" s="351"/>
      <c r="L37" s="370"/>
    </row>
    <row r="38" spans="1:12" ht="17.25">
      <c r="A38" s="350">
        <v>34</v>
      </c>
      <c r="B38" s="699"/>
      <c r="C38" s="358" t="s">
        <v>725</v>
      </c>
      <c r="D38" s="357"/>
      <c r="E38" s="134"/>
      <c r="F38" s="134"/>
      <c r="G38" s="704"/>
      <c r="H38" s="357"/>
      <c r="I38" s="351"/>
      <c r="J38" s="351"/>
      <c r="K38" s="351"/>
      <c r="L38" s="370"/>
    </row>
    <row r="39" spans="1:12" ht="17.25">
      <c r="A39" s="360">
        <v>35</v>
      </c>
      <c r="B39" s="700"/>
      <c r="C39" s="361" t="s">
        <v>745</v>
      </c>
      <c r="D39" s="362"/>
      <c r="E39" s="363"/>
      <c r="F39" s="363"/>
      <c r="G39" s="364"/>
      <c r="H39" s="362"/>
      <c r="I39" s="371"/>
      <c r="J39" s="371"/>
      <c r="K39" s="371"/>
      <c r="L39" s="372"/>
    </row>
  </sheetData>
  <mergeCells count="17">
    <mergeCell ref="G8:G15"/>
    <mergeCell ref="G16:G20"/>
    <mergeCell ref="G29:G32"/>
    <mergeCell ref="G33:G38"/>
    <mergeCell ref="L3:L4"/>
    <mergeCell ref="B8:B15"/>
    <mergeCell ref="B16:B20"/>
    <mergeCell ref="B26:B27"/>
    <mergeCell ref="B29:B32"/>
    <mergeCell ref="B33:B39"/>
    <mergeCell ref="C1:L1"/>
    <mergeCell ref="A2:L2"/>
    <mergeCell ref="D3:G3"/>
    <mergeCell ref="H3:K3"/>
    <mergeCell ref="A3:A4"/>
    <mergeCell ref="B3:B4"/>
    <mergeCell ref="C3:C4"/>
  </mergeCells>
  <phoneticPr fontId="133" type="noConversion"/>
  <pageMargins left="0.15625" right="0.196527777777778" top="0.196527777777778" bottom="0.15625" header="0.15625" footer="0.235416666666667"/>
  <pageSetup paperSize="9" scale="82" orientation="landscape"/>
  <headerFooter alignWithMargins="0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D34"/>
  <sheetViews>
    <sheetView workbookViewId="0">
      <selection sqref="A1:D34"/>
    </sheetView>
  </sheetViews>
  <sheetFormatPr defaultColWidth="9" defaultRowHeight="14.25"/>
  <cols>
    <col min="1" max="1" width="25.625" customWidth="1"/>
    <col min="2" max="2" width="32.5" customWidth="1"/>
    <col min="3" max="3" width="82.75" customWidth="1"/>
    <col min="4" max="4" width="43" customWidth="1"/>
  </cols>
  <sheetData>
    <row r="1" spans="1:4" ht="29.25">
      <c r="A1" s="707" t="s">
        <v>746</v>
      </c>
      <c r="B1" s="707"/>
      <c r="C1" s="707"/>
      <c r="D1" s="707"/>
    </row>
    <row r="2" spans="1:4" ht="31.5">
      <c r="A2" s="708" t="s">
        <v>747</v>
      </c>
      <c r="B2" s="709"/>
      <c r="C2" s="709"/>
      <c r="D2" s="709"/>
    </row>
    <row r="3" spans="1:4" ht="26.1" customHeight="1">
      <c r="A3" s="325" t="s">
        <v>748</v>
      </c>
      <c r="B3" s="325" t="s">
        <v>749</v>
      </c>
      <c r="C3" s="326" t="s">
        <v>750</v>
      </c>
      <c r="D3" s="326" t="s">
        <v>10</v>
      </c>
    </row>
    <row r="4" spans="1:4" ht="51.95" customHeight="1">
      <c r="A4" s="710" t="s">
        <v>751</v>
      </c>
      <c r="B4" s="327" t="s">
        <v>752</v>
      </c>
      <c r="C4" s="32" t="s">
        <v>753</v>
      </c>
      <c r="D4" s="328"/>
    </row>
    <row r="5" spans="1:4" ht="51.75">
      <c r="A5" s="710"/>
      <c r="B5" s="327" t="s">
        <v>754</v>
      </c>
      <c r="C5" s="32" t="s">
        <v>755</v>
      </c>
      <c r="D5" s="328"/>
    </row>
    <row r="6" spans="1:4" ht="72.95" customHeight="1">
      <c r="A6" s="710"/>
      <c r="B6" s="327" t="s">
        <v>756</v>
      </c>
      <c r="C6" s="32" t="s">
        <v>757</v>
      </c>
      <c r="D6" s="328"/>
    </row>
    <row r="7" spans="1:4" ht="51.75">
      <c r="A7" s="711" t="s">
        <v>758</v>
      </c>
      <c r="B7" s="329" t="s">
        <v>759</v>
      </c>
      <c r="C7" s="36" t="s">
        <v>760</v>
      </c>
      <c r="D7" s="330"/>
    </row>
    <row r="8" spans="1:4" ht="54" customHeight="1">
      <c r="A8" s="711"/>
      <c r="B8" s="329" t="s">
        <v>761</v>
      </c>
      <c r="C8" s="36" t="s">
        <v>762</v>
      </c>
      <c r="D8" s="330"/>
    </row>
    <row r="9" spans="1:4" ht="69">
      <c r="A9" s="711"/>
      <c r="B9" s="329" t="s">
        <v>763</v>
      </c>
      <c r="C9" s="36" t="s">
        <v>764</v>
      </c>
      <c r="D9" s="330"/>
    </row>
    <row r="10" spans="1:4" ht="18">
      <c r="A10" s="35" t="s">
        <v>765</v>
      </c>
      <c r="B10" s="329"/>
      <c r="C10" s="331" t="s">
        <v>766</v>
      </c>
      <c r="D10" s="330"/>
    </row>
    <row r="11" spans="1:4" ht="60" customHeight="1">
      <c r="A11" s="35" t="s">
        <v>767</v>
      </c>
      <c r="B11" s="329" t="s">
        <v>768</v>
      </c>
      <c r="C11" s="36" t="s">
        <v>769</v>
      </c>
      <c r="D11" s="330"/>
    </row>
    <row r="12" spans="1:4" ht="18">
      <c r="A12" s="711" t="s">
        <v>770</v>
      </c>
      <c r="B12" s="329" t="s">
        <v>771</v>
      </c>
      <c r="C12" s="36" t="s">
        <v>772</v>
      </c>
      <c r="D12" s="330"/>
    </row>
    <row r="13" spans="1:4" ht="86.25">
      <c r="A13" s="711"/>
      <c r="B13" s="329" t="s">
        <v>773</v>
      </c>
      <c r="C13" s="36" t="s">
        <v>774</v>
      </c>
      <c r="D13" s="330"/>
    </row>
    <row r="14" spans="1:4" ht="34.5">
      <c r="A14" s="711"/>
      <c r="B14" s="329" t="s">
        <v>775</v>
      </c>
      <c r="C14" s="36" t="s">
        <v>776</v>
      </c>
      <c r="D14" s="330"/>
    </row>
    <row r="15" spans="1:4" ht="65.099999999999994" customHeight="1">
      <c r="A15" s="711"/>
      <c r="B15" s="329" t="s">
        <v>717</v>
      </c>
      <c r="C15" s="36" t="s">
        <v>777</v>
      </c>
      <c r="D15" s="330"/>
    </row>
    <row r="16" spans="1:4" ht="18">
      <c r="A16" s="711"/>
      <c r="B16" s="329" t="s">
        <v>778</v>
      </c>
      <c r="C16" s="332" t="s">
        <v>779</v>
      </c>
      <c r="D16" s="330"/>
    </row>
    <row r="17" spans="1:4" ht="165" customHeight="1">
      <c r="A17" s="711"/>
      <c r="B17" s="329" t="s">
        <v>780</v>
      </c>
      <c r="C17" s="36" t="s">
        <v>781</v>
      </c>
      <c r="D17" s="330"/>
    </row>
    <row r="18" spans="1:4" ht="34.5">
      <c r="A18" s="711"/>
      <c r="B18" s="329" t="s">
        <v>782</v>
      </c>
      <c r="C18" s="36" t="s">
        <v>783</v>
      </c>
      <c r="D18" s="330"/>
    </row>
    <row r="19" spans="1:4" ht="189.75">
      <c r="A19" s="711"/>
      <c r="B19" s="329" t="s">
        <v>784</v>
      </c>
      <c r="C19" s="36" t="s">
        <v>785</v>
      </c>
      <c r="D19" s="330"/>
    </row>
    <row r="20" spans="1:4" ht="366" customHeight="1">
      <c r="A20" s="711"/>
      <c r="B20" s="329" t="s">
        <v>786</v>
      </c>
      <c r="C20" s="36" t="s">
        <v>787</v>
      </c>
      <c r="D20" s="330"/>
    </row>
    <row r="21" spans="1:4" ht="34.5">
      <c r="A21" s="711"/>
      <c r="B21" s="333" t="s">
        <v>788</v>
      </c>
      <c r="C21" s="334" t="s">
        <v>789</v>
      </c>
      <c r="D21" s="335"/>
    </row>
    <row r="22" spans="1:4" ht="33.950000000000003" customHeight="1">
      <c r="A22" s="711"/>
      <c r="B22" s="333" t="s">
        <v>790</v>
      </c>
      <c r="C22" s="334" t="s">
        <v>791</v>
      </c>
      <c r="D22" s="335"/>
    </row>
    <row r="23" spans="1:4" ht="34.5">
      <c r="A23" s="711"/>
      <c r="B23" s="333" t="s">
        <v>792</v>
      </c>
      <c r="C23" s="334" t="s">
        <v>793</v>
      </c>
      <c r="D23" s="335"/>
    </row>
    <row r="24" spans="1:4" ht="99" customHeight="1">
      <c r="A24" s="711"/>
      <c r="B24" s="329" t="s">
        <v>794</v>
      </c>
      <c r="C24" s="36" t="s">
        <v>795</v>
      </c>
      <c r="D24" s="330"/>
    </row>
    <row r="25" spans="1:4" ht="69">
      <c r="A25" s="711"/>
      <c r="B25" s="329" t="s">
        <v>796</v>
      </c>
      <c r="C25" s="36" t="s">
        <v>797</v>
      </c>
      <c r="D25" s="330"/>
    </row>
    <row r="26" spans="1:4" ht="92.1" customHeight="1">
      <c r="A26" s="711"/>
      <c r="B26" s="329" t="s">
        <v>65</v>
      </c>
      <c r="C26" s="36" t="s">
        <v>798</v>
      </c>
      <c r="D26" s="330"/>
    </row>
    <row r="27" spans="1:4" ht="51.75">
      <c r="A27" s="711"/>
      <c r="B27" s="329" t="s">
        <v>799</v>
      </c>
      <c r="C27" s="36" t="s">
        <v>800</v>
      </c>
      <c r="D27" s="330"/>
    </row>
    <row r="28" spans="1:4" ht="138">
      <c r="A28" s="712" t="s">
        <v>801</v>
      </c>
      <c r="B28" s="329" t="s">
        <v>802</v>
      </c>
      <c r="C28" s="36" t="s">
        <v>803</v>
      </c>
      <c r="D28" s="330"/>
    </row>
    <row r="29" spans="1:4" ht="93" customHeight="1">
      <c r="A29" s="713"/>
      <c r="B29" s="329" t="s">
        <v>804</v>
      </c>
      <c r="C29" s="36" t="s">
        <v>805</v>
      </c>
      <c r="D29" s="330"/>
    </row>
    <row r="30" spans="1:4" ht="34.5">
      <c r="A30" s="713"/>
      <c r="B30" s="329" t="s">
        <v>806</v>
      </c>
      <c r="C30" s="36" t="s">
        <v>807</v>
      </c>
      <c r="D30" s="330"/>
    </row>
    <row r="31" spans="1:4" ht="108" customHeight="1">
      <c r="A31" s="713"/>
      <c r="B31" s="329" t="s">
        <v>808</v>
      </c>
      <c r="C31" s="36" t="s">
        <v>809</v>
      </c>
      <c r="D31" s="330"/>
    </row>
    <row r="32" spans="1:4" ht="103.5">
      <c r="A32" s="713"/>
      <c r="B32" s="329" t="s">
        <v>810</v>
      </c>
      <c r="C32" s="36" t="s">
        <v>811</v>
      </c>
      <c r="D32" s="330"/>
    </row>
    <row r="33" spans="1:4" ht="36.950000000000003" customHeight="1">
      <c r="A33" s="713"/>
      <c r="B33" s="329" t="s">
        <v>812</v>
      </c>
      <c r="C33" s="36" t="s">
        <v>813</v>
      </c>
      <c r="D33" s="330"/>
    </row>
    <row r="34" spans="1:4" ht="34.5">
      <c r="A34" s="714"/>
      <c r="B34" s="336" t="s">
        <v>814</v>
      </c>
      <c r="C34" s="337" t="s">
        <v>815</v>
      </c>
      <c r="D34" s="330"/>
    </row>
  </sheetData>
  <mergeCells count="6">
    <mergeCell ref="A28:A34"/>
    <mergeCell ref="A1:D1"/>
    <mergeCell ref="A2:D2"/>
    <mergeCell ref="A4:A6"/>
    <mergeCell ref="A7:A9"/>
    <mergeCell ref="A12:A27"/>
  </mergeCells>
  <phoneticPr fontId="13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C53"/>
  <sheetViews>
    <sheetView workbookViewId="0">
      <selection sqref="A1:C53"/>
    </sheetView>
  </sheetViews>
  <sheetFormatPr defaultColWidth="9" defaultRowHeight="14.25"/>
  <cols>
    <col min="1" max="1" width="11.5" customWidth="1"/>
    <col min="2" max="2" width="137.5" customWidth="1"/>
    <col min="3" max="3" width="34.875" customWidth="1"/>
  </cols>
  <sheetData>
    <row r="1" spans="1:3" s="310" customFormat="1" ht="29.25">
      <c r="A1" s="715" t="s">
        <v>816</v>
      </c>
      <c r="B1" s="716"/>
      <c r="C1" s="717"/>
    </row>
    <row r="2" spans="1:3" s="311" customFormat="1" ht="21">
      <c r="A2" s="312"/>
      <c r="B2" s="718" t="s">
        <v>817</v>
      </c>
      <c r="C2" s="719"/>
    </row>
    <row r="3" spans="1:3" s="311" customFormat="1" ht="21">
      <c r="A3" s="313" t="s">
        <v>18</v>
      </c>
      <c r="B3" s="314" t="s">
        <v>818</v>
      </c>
      <c r="C3" s="315" t="s">
        <v>819</v>
      </c>
    </row>
    <row r="4" spans="1:3" ht="17.25">
      <c r="A4" s="316">
        <v>1</v>
      </c>
      <c r="B4" s="317" t="s">
        <v>820</v>
      </c>
      <c r="C4" s="318"/>
    </row>
    <row r="5" spans="1:3" ht="17.25">
      <c r="A5" s="319">
        <f t="shared" ref="A5:A14" si="0">A4+1</f>
        <v>2</v>
      </c>
      <c r="B5" s="320" t="s">
        <v>821</v>
      </c>
      <c r="C5" s="318"/>
    </row>
    <row r="6" spans="1:3" ht="17.25">
      <c r="A6" s="319">
        <f t="shared" si="0"/>
        <v>3</v>
      </c>
      <c r="B6" s="320" t="s">
        <v>822</v>
      </c>
      <c r="C6" s="318"/>
    </row>
    <row r="7" spans="1:3" ht="17.25">
      <c r="A7" s="319">
        <f t="shared" si="0"/>
        <v>4</v>
      </c>
      <c r="B7" s="320" t="s">
        <v>823</v>
      </c>
      <c r="C7" s="318"/>
    </row>
    <row r="8" spans="1:3" ht="17.25">
      <c r="A8" s="319">
        <f t="shared" si="0"/>
        <v>5</v>
      </c>
      <c r="B8" s="320" t="s">
        <v>824</v>
      </c>
      <c r="C8" s="318"/>
    </row>
    <row r="9" spans="1:3" ht="17.25">
      <c r="A9" s="319">
        <f t="shared" si="0"/>
        <v>6</v>
      </c>
      <c r="B9" s="320" t="s">
        <v>825</v>
      </c>
      <c r="C9" s="318"/>
    </row>
    <row r="10" spans="1:3" ht="17.25">
      <c r="A10" s="319">
        <f t="shared" si="0"/>
        <v>7</v>
      </c>
      <c r="B10" s="320" t="s">
        <v>826</v>
      </c>
      <c r="C10" s="318"/>
    </row>
    <row r="11" spans="1:3" ht="17.25">
      <c r="A11" s="319">
        <f t="shared" si="0"/>
        <v>8</v>
      </c>
      <c r="B11" s="320" t="s">
        <v>827</v>
      </c>
      <c r="C11" s="318"/>
    </row>
    <row r="12" spans="1:3" ht="17.25">
      <c r="A12" s="319">
        <f t="shared" si="0"/>
        <v>9</v>
      </c>
      <c r="B12" s="320" t="s">
        <v>828</v>
      </c>
      <c r="C12" s="318"/>
    </row>
    <row r="13" spans="1:3" ht="17.25">
      <c r="A13" s="319">
        <f t="shared" si="0"/>
        <v>10</v>
      </c>
      <c r="B13" s="320" t="s">
        <v>829</v>
      </c>
      <c r="C13" s="318"/>
    </row>
    <row r="14" spans="1:3" ht="20.25">
      <c r="A14" s="321">
        <f t="shared" si="0"/>
        <v>11</v>
      </c>
      <c r="B14" s="320" t="s">
        <v>830</v>
      </c>
      <c r="C14" s="322"/>
    </row>
    <row r="15" spans="1:3" ht="20.25">
      <c r="A15" s="313" t="s">
        <v>18</v>
      </c>
      <c r="B15" s="720" t="s">
        <v>831</v>
      </c>
      <c r="C15" s="721"/>
    </row>
    <row r="16" spans="1:3" ht="17.25">
      <c r="A16" s="319">
        <f>A14+1</f>
        <v>12</v>
      </c>
      <c r="B16" s="323" t="s">
        <v>832</v>
      </c>
      <c r="C16" s="318"/>
    </row>
    <row r="17" spans="1:3" ht="17.25">
      <c r="A17" s="319">
        <f t="shared" ref="A17:A20" si="1">A16+1</f>
        <v>13</v>
      </c>
      <c r="B17" s="323" t="s">
        <v>833</v>
      </c>
      <c r="C17" s="318"/>
    </row>
    <row r="18" spans="1:3" ht="17.25">
      <c r="A18" s="319">
        <f t="shared" si="1"/>
        <v>14</v>
      </c>
      <c r="B18" s="323" t="s">
        <v>834</v>
      </c>
      <c r="C18" s="318"/>
    </row>
    <row r="19" spans="1:3" ht="17.25">
      <c r="A19" s="319">
        <f t="shared" si="1"/>
        <v>15</v>
      </c>
      <c r="B19" s="323" t="s">
        <v>835</v>
      </c>
      <c r="C19" s="318"/>
    </row>
    <row r="20" spans="1:3" ht="17.25">
      <c r="A20" s="319">
        <f t="shared" si="1"/>
        <v>16</v>
      </c>
      <c r="B20" s="323" t="s">
        <v>836</v>
      </c>
      <c r="C20" s="318"/>
    </row>
    <row r="21" spans="1:3" ht="17.25">
      <c r="A21" s="324" t="s">
        <v>18</v>
      </c>
      <c r="B21" s="722" t="s">
        <v>837</v>
      </c>
      <c r="C21" s="723"/>
    </row>
    <row r="22" spans="1:3" ht="17.25">
      <c r="A22" s="319">
        <f>A20+1</f>
        <v>17</v>
      </c>
      <c r="B22" s="323" t="s">
        <v>838</v>
      </c>
      <c r="C22" s="318"/>
    </row>
    <row r="23" spans="1:3" ht="17.25">
      <c r="A23" s="319">
        <f t="shared" ref="A23:A31" si="2">A22+1</f>
        <v>18</v>
      </c>
      <c r="B23" s="323" t="s">
        <v>839</v>
      </c>
      <c r="C23" s="318"/>
    </row>
    <row r="24" spans="1:3" ht="17.25">
      <c r="A24" s="319">
        <f t="shared" si="2"/>
        <v>19</v>
      </c>
      <c r="B24" s="323" t="s">
        <v>840</v>
      </c>
      <c r="C24" s="318"/>
    </row>
    <row r="25" spans="1:3" ht="17.25">
      <c r="A25" s="319">
        <f t="shared" si="2"/>
        <v>20</v>
      </c>
      <c r="B25" s="323" t="s">
        <v>841</v>
      </c>
      <c r="C25" s="318"/>
    </row>
    <row r="26" spans="1:3" ht="17.25">
      <c r="A26" s="319">
        <f t="shared" si="2"/>
        <v>21</v>
      </c>
      <c r="B26" s="323" t="s">
        <v>842</v>
      </c>
      <c r="C26" s="318"/>
    </row>
    <row r="27" spans="1:3" ht="17.25">
      <c r="A27" s="319">
        <f t="shared" si="2"/>
        <v>22</v>
      </c>
      <c r="B27" s="323" t="s">
        <v>843</v>
      </c>
      <c r="C27" s="318"/>
    </row>
    <row r="28" spans="1:3" ht="17.25">
      <c r="A28" s="319">
        <f t="shared" si="2"/>
        <v>23</v>
      </c>
      <c r="B28" s="323" t="s">
        <v>844</v>
      </c>
      <c r="C28" s="318"/>
    </row>
    <row r="29" spans="1:3" ht="17.25">
      <c r="A29" s="319">
        <f t="shared" si="2"/>
        <v>24</v>
      </c>
      <c r="B29" s="323" t="s">
        <v>845</v>
      </c>
      <c r="C29" s="318"/>
    </row>
    <row r="30" spans="1:3" ht="17.25">
      <c r="A30" s="319">
        <f t="shared" si="2"/>
        <v>25</v>
      </c>
      <c r="B30" s="323" t="s">
        <v>846</v>
      </c>
      <c r="C30" s="318"/>
    </row>
    <row r="31" spans="1:3" ht="17.25">
      <c r="A31" s="319">
        <f t="shared" si="2"/>
        <v>26</v>
      </c>
      <c r="B31" s="323" t="s">
        <v>847</v>
      </c>
      <c r="C31" s="318"/>
    </row>
    <row r="32" spans="1:3" ht="17.25">
      <c r="A32" s="324" t="s">
        <v>18</v>
      </c>
      <c r="B32" s="722" t="s">
        <v>848</v>
      </c>
      <c r="C32" s="723"/>
    </row>
    <row r="33" spans="1:3" ht="17.25">
      <c r="A33" s="319">
        <f>A31+1</f>
        <v>27</v>
      </c>
      <c r="B33" s="323" t="s">
        <v>849</v>
      </c>
      <c r="C33" s="318"/>
    </row>
    <row r="34" spans="1:3" ht="17.25">
      <c r="A34" s="316">
        <f t="shared" ref="A34:A42" si="3">A33+1</f>
        <v>28</v>
      </c>
      <c r="B34" s="317" t="s">
        <v>850</v>
      </c>
      <c r="C34" s="318"/>
    </row>
    <row r="35" spans="1:3" ht="17.25">
      <c r="A35" s="316">
        <f t="shared" si="3"/>
        <v>29</v>
      </c>
      <c r="B35" s="323" t="s">
        <v>851</v>
      </c>
      <c r="C35" s="318"/>
    </row>
    <row r="36" spans="1:3" ht="17.25">
      <c r="A36" s="316">
        <f t="shared" si="3"/>
        <v>30</v>
      </c>
      <c r="B36" s="323" t="s">
        <v>852</v>
      </c>
      <c r="C36" s="318"/>
    </row>
    <row r="37" spans="1:3" ht="17.25">
      <c r="A37" s="316">
        <f t="shared" si="3"/>
        <v>31</v>
      </c>
      <c r="B37" s="323" t="s">
        <v>853</v>
      </c>
      <c r="C37" s="318"/>
    </row>
    <row r="38" spans="1:3" ht="17.25">
      <c r="A38" s="316">
        <f t="shared" si="3"/>
        <v>32</v>
      </c>
      <c r="B38" s="323" t="s">
        <v>854</v>
      </c>
      <c r="C38" s="318"/>
    </row>
    <row r="39" spans="1:3" ht="17.25">
      <c r="A39" s="316">
        <f t="shared" si="3"/>
        <v>33</v>
      </c>
      <c r="B39" s="317" t="s">
        <v>855</v>
      </c>
      <c r="C39" s="318"/>
    </row>
    <row r="40" spans="1:3" ht="17.25">
      <c r="A40" s="316">
        <f t="shared" si="3"/>
        <v>34</v>
      </c>
      <c r="B40" s="323" t="s">
        <v>856</v>
      </c>
      <c r="C40" s="318"/>
    </row>
    <row r="41" spans="1:3" ht="17.25">
      <c r="A41" s="316">
        <f t="shared" si="3"/>
        <v>35</v>
      </c>
      <c r="B41" s="323" t="s">
        <v>857</v>
      </c>
      <c r="C41" s="318"/>
    </row>
    <row r="42" spans="1:3" ht="17.25">
      <c r="A42" s="316">
        <f t="shared" si="3"/>
        <v>36</v>
      </c>
      <c r="B42" s="323" t="s">
        <v>858</v>
      </c>
      <c r="C42" s="318"/>
    </row>
    <row r="43" spans="1:3" ht="17.25">
      <c r="A43" s="324" t="s">
        <v>18</v>
      </c>
      <c r="B43" s="722" t="s">
        <v>859</v>
      </c>
      <c r="C43" s="723"/>
    </row>
    <row r="44" spans="1:3" ht="17.25">
      <c r="A44" s="319">
        <f>A42+1</f>
        <v>37</v>
      </c>
      <c r="B44" s="320" t="s">
        <v>860</v>
      </c>
      <c r="C44" s="318"/>
    </row>
    <row r="45" spans="1:3" ht="17.25">
      <c r="A45" s="319">
        <f t="shared" ref="A45:A51" si="4">A44+1</f>
        <v>38</v>
      </c>
      <c r="B45" s="320" t="s">
        <v>861</v>
      </c>
      <c r="C45" s="318"/>
    </row>
    <row r="46" spans="1:3" ht="17.25">
      <c r="A46" s="319">
        <f t="shared" si="4"/>
        <v>39</v>
      </c>
      <c r="B46" s="320" t="s">
        <v>862</v>
      </c>
      <c r="C46" s="318"/>
    </row>
    <row r="47" spans="1:3" ht="17.25">
      <c r="A47" s="319">
        <f t="shared" si="4"/>
        <v>40</v>
      </c>
      <c r="B47" s="320" t="s">
        <v>863</v>
      </c>
      <c r="C47" s="318"/>
    </row>
    <row r="48" spans="1:3" ht="17.25">
      <c r="A48" s="319">
        <f t="shared" si="4"/>
        <v>41</v>
      </c>
      <c r="B48" s="320" t="s">
        <v>864</v>
      </c>
      <c r="C48" s="318"/>
    </row>
    <row r="49" spans="1:3" ht="17.25">
      <c r="A49" s="319">
        <f t="shared" si="4"/>
        <v>42</v>
      </c>
      <c r="B49" s="320" t="s">
        <v>865</v>
      </c>
      <c r="C49" s="318"/>
    </row>
    <row r="50" spans="1:3" ht="17.25">
      <c r="A50" s="319">
        <f t="shared" si="4"/>
        <v>43</v>
      </c>
      <c r="B50" s="320" t="s">
        <v>866</v>
      </c>
      <c r="C50" s="318"/>
    </row>
    <row r="51" spans="1:3" ht="17.25">
      <c r="A51" s="319">
        <f t="shared" si="4"/>
        <v>44</v>
      </c>
      <c r="B51" s="320" t="s">
        <v>867</v>
      </c>
      <c r="C51" s="318"/>
    </row>
    <row r="52" spans="1:3" ht="17.25">
      <c r="A52" s="319">
        <v>45</v>
      </c>
      <c r="B52" s="320" t="s">
        <v>868</v>
      </c>
      <c r="C52" s="318"/>
    </row>
    <row r="53" spans="1:3" ht="71.099999999999994" customHeight="1">
      <c r="A53" s="724" t="s">
        <v>869</v>
      </c>
      <c r="B53" s="725"/>
      <c r="C53" s="726"/>
    </row>
  </sheetData>
  <mergeCells count="7">
    <mergeCell ref="B43:C43"/>
    <mergeCell ref="A53:C53"/>
    <mergeCell ref="A1:C1"/>
    <mergeCell ref="B2:C2"/>
    <mergeCell ref="B15:C15"/>
    <mergeCell ref="B21:C21"/>
    <mergeCell ref="B32:C32"/>
  </mergeCells>
  <phoneticPr fontId="13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AM37"/>
  <sheetViews>
    <sheetView topLeftCell="D1" workbookViewId="0">
      <selection sqref="A1:AM37"/>
    </sheetView>
  </sheetViews>
  <sheetFormatPr defaultColWidth="9" defaultRowHeight="17.25"/>
  <cols>
    <col min="1" max="1" width="6.125" style="169" customWidth="1"/>
    <col min="2" max="2" width="16.75" style="169" customWidth="1"/>
    <col min="3" max="3" width="27.375" style="169" customWidth="1"/>
    <col min="4" max="4" width="7.625" style="169" customWidth="1"/>
    <col min="5" max="5" width="6.75" style="169" customWidth="1"/>
    <col min="6" max="35" width="2.125" style="169" customWidth="1"/>
    <col min="36" max="36" width="11.875" style="169" customWidth="1"/>
    <col min="37" max="37" width="11.125" style="169" customWidth="1"/>
    <col min="38" max="38" width="22.25" style="169" customWidth="1"/>
    <col min="39" max="39" width="22" style="169" customWidth="1"/>
    <col min="40" max="16384" width="9" style="169"/>
  </cols>
  <sheetData>
    <row r="1" spans="1:39" ht="29.25">
      <c r="A1" s="727" t="s">
        <v>870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728"/>
      <c r="S1" s="728"/>
      <c r="T1" s="728"/>
      <c r="U1" s="728"/>
      <c r="V1" s="728"/>
      <c r="W1" s="728"/>
      <c r="X1" s="728"/>
      <c r="Y1" s="728"/>
      <c r="Z1" s="728"/>
      <c r="AA1" s="728"/>
      <c r="AB1" s="728"/>
      <c r="AC1" s="728"/>
      <c r="AD1" s="728"/>
      <c r="AE1" s="728"/>
      <c r="AF1" s="728"/>
      <c r="AG1" s="728"/>
      <c r="AH1" s="728"/>
      <c r="AI1" s="728"/>
      <c r="AJ1" s="728"/>
      <c r="AK1" s="728"/>
      <c r="AL1" s="728"/>
      <c r="AM1" s="729"/>
    </row>
    <row r="2" spans="1:39" ht="24" customHeight="1">
      <c r="A2" s="730" t="s">
        <v>871</v>
      </c>
      <c r="B2" s="730"/>
      <c r="C2" s="730"/>
      <c r="D2" s="731"/>
      <c r="E2" s="731"/>
      <c r="F2" s="961" t="s">
        <v>1487</v>
      </c>
      <c r="G2" s="732"/>
      <c r="H2" s="732"/>
      <c r="I2" s="732"/>
      <c r="J2" s="732"/>
      <c r="K2" s="732"/>
      <c r="L2" s="732"/>
      <c r="M2" s="732"/>
      <c r="N2" s="732"/>
      <c r="O2" s="732"/>
      <c r="P2" s="732"/>
      <c r="Q2" s="732"/>
      <c r="R2" s="732"/>
      <c r="S2" s="732"/>
      <c r="T2" s="732"/>
      <c r="U2" s="732"/>
      <c r="V2" s="732"/>
      <c r="W2" s="732"/>
      <c r="X2" s="732"/>
      <c r="Y2" s="732"/>
      <c r="Z2" s="732"/>
      <c r="AA2" s="732"/>
      <c r="AB2" s="732"/>
      <c r="AC2" s="732"/>
      <c r="AD2" s="732"/>
      <c r="AE2" s="732"/>
      <c r="AF2" s="732"/>
      <c r="AG2" s="732"/>
      <c r="AH2" s="732"/>
      <c r="AI2" s="732"/>
      <c r="AJ2" s="733" t="s">
        <v>872</v>
      </c>
      <c r="AK2" s="734"/>
      <c r="AL2" s="734"/>
      <c r="AM2" s="735"/>
    </row>
    <row r="3" spans="1:39">
      <c r="A3" s="738" t="s">
        <v>18</v>
      </c>
      <c r="B3" s="738" t="s">
        <v>7</v>
      </c>
      <c r="C3" s="738" t="s">
        <v>873</v>
      </c>
      <c r="D3" s="739" t="s">
        <v>874</v>
      </c>
      <c r="E3" s="739" t="s">
        <v>875</v>
      </c>
      <c r="F3" s="738">
        <v>1</v>
      </c>
      <c r="G3" s="738">
        <v>2</v>
      </c>
      <c r="H3" s="738">
        <v>3</v>
      </c>
      <c r="I3" s="738">
        <v>4</v>
      </c>
      <c r="J3" s="738">
        <v>5</v>
      </c>
      <c r="K3" s="738">
        <v>6</v>
      </c>
      <c r="L3" s="738">
        <v>7</v>
      </c>
      <c r="M3" s="738">
        <v>8</v>
      </c>
      <c r="N3" s="738">
        <v>9</v>
      </c>
      <c r="O3" s="738">
        <v>10</v>
      </c>
      <c r="P3" s="738">
        <v>11</v>
      </c>
      <c r="Q3" s="738">
        <v>12</v>
      </c>
      <c r="R3" s="738">
        <v>13</v>
      </c>
      <c r="S3" s="738">
        <v>14</v>
      </c>
      <c r="T3" s="738">
        <v>15</v>
      </c>
      <c r="U3" s="738">
        <v>16</v>
      </c>
      <c r="V3" s="738">
        <v>17</v>
      </c>
      <c r="W3" s="738">
        <v>18</v>
      </c>
      <c r="X3" s="738">
        <v>19</v>
      </c>
      <c r="Y3" s="738">
        <v>20</v>
      </c>
      <c r="Z3" s="738">
        <v>21</v>
      </c>
      <c r="AA3" s="738">
        <v>22</v>
      </c>
      <c r="AB3" s="738">
        <v>23</v>
      </c>
      <c r="AC3" s="738">
        <v>24</v>
      </c>
      <c r="AD3" s="738">
        <v>25</v>
      </c>
      <c r="AE3" s="738">
        <v>26</v>
      </c>
      <c r="AF3" s="738">
        <v>27</v>
      </c>
      <c r="AG3" s="738">
        <v>28</v>
      </c>
      <c r="AH3" s="738">
        <v>29</v>
      </c>
      <c r="AI3" s="738">
        <v>30</v>
      </c>
      <c r="AJ3" s="738" t="s">
        <v>659</v>
      </c>
      <c r="AK3" s="738" t="s">
        <v>876</v>
      </c>
      <c r="AL3" s="742" t="s">
        <v>10</v>
      </c>
      <c r="AM3" s="743"/>
    </row>
    <row r="4" spans="1:39">
      <c r="A4" s="738"/>
      <c r="B4" s="738"/>
      <c r="C4" s="738"/>
      <c r="D4" s="739"/>
      <c r="E4" s="739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38"/>
      <c r="AB4" s="738"/>
      <c r="AC4" s="738"/>
      <c r="AD4" s="738"/>
      <c r="AE4" s="738"/>
      <c r="AF4" s="738"/>
      <c r="AG4" s="738"/>
      <c r="AH4" s="738"/>
      <c r="AI4" s="738"/>
      <c r="AJ4" s="738"/>
      <c r="AK4" s="738"/>
      <c r="AL4" s="744"/>
      <c r="AM4" s="745"/>
    </row>
    <row r="5" spans="1:39" ht="18">
      <c r="A5" s="738"/>
      <c r="B5" s="738"/>
      <c r="C5" s="738"/>
      <c r="D5" s="739"/>
      <c r="E5" s="739"/>
      <c r="F5" s="252" t="s">
        <v>877</v>
      </c>
      <c r="G5" s="252" t="s">
        <v>878</v>
      </c>
      <c r="H5" s="252" t="s">
        <v>879</v>
      </c>
      <c r="I5" s="252" t="s">
        <v>880</v>
      </c>
      <c r="J5" s="252" t="s">
        <v>881</v>
      </c>
      <c r="K5" s="252" t="s">
        <v>882</v>
      </c>
      <c r="L5" s="252" t="s">
        <v>883</v>
      </c>
      <c r="M5" s="252" t="s">
        <v>877</v>
      </c>
      <c r="N5" s="252" t="s">
        <v>878</v>
      </c>
      <c r="O5" s="252" t="s">
        <v>879</v>
      </c>
      <c r="P5" s="252" t="s">
        <v>880</v>
      </c>
      <c r="Q5" s="252" t="s">
        <v>881</v>
      </c>
      <c r="R5" s="252" t="s">
        <v>882</v>
      </c>
      <c r="S5" s="252" t="s">
        <v>883</v>
      </c>
      <c r="T5" s="252" t="s">
        <v>877</v>
      </c>
      <c r="U5" s="252" t="s">
        <v>878</v>
      </c>
      <c r="V5" s="252" t="s">
        <v>879</v>
      </c>
      <c r="W5" s="252" t="s">
        <v>880</v>
      </c>
      <c r="X5" s="252" t="s">
        <v>881</v>
      </c>
      <c r="Y5" s="252" t="s">
        <v>882</v>
      </c>
      <c r="Z5" s="252" t="s">
        <v>883</v>
      </c>
      <c r="AA5" s="252" t="s">
        <v>877</v>
      </c>
      <c r="AB5" s="252" t="s">
        <v>878</v>
      </c>
      <c r="AC5" s="252" t="s">
        <v>879</v>
      </c>
      <c r="AD5" s="252" t="s">
        <v>880</v>
      </c>
      <c r="AE5" s="252" t="s">
        <v>881</v>
      </c>
      <c r="AF5" s="252" t="s">
        <v>882</v>
      </c>
      <c r="AG5" s="252" t="s">
        <v>883</v>
      </c>
      <c r="AH5" s="252" t="s">
        <v>877</v>
      </c>
      <c r="AI5" s="252" t="s">
        <v>878</v>
      </c>
      <c r="AJ5" s="738"/>
      <c r="AK5" s="738"/>
      <c r="AL5" s="746"/>
      <c r="AM5" s="747"/>
    </row>
    <row r="6" spans="1:39">
      <c r="A6" s="253">
        <v>1</v>
      </c>
      <c r="B6" s="254" t="s">
        <v>884</v>
      </c>
      <c r="C6" s="255" t="s">
        <v>885</v>
      </c>
      <c r="D6" s="256" t="s">
        <v>886</v>
      </c>
      <c r="E6" s="256" t="s">
        <v>887</v>
      </c>
      <c r="F6" s="257"/>
      <c r="G6" s="257"/>
      <c r="H6" s="257"/>
      <c r="I6" s="257"/>
      <c r="J6" s="257"/>
      <c r="L6" s="257"/>
      <c r="M6" s="257"/>
      <c r="N6" s="257"/>
      <c r="O6" s="257"/>
      <c r="P6" s="257"/>
      <c r="Q6" s="257"/>
      <c r="R6" s="257"/>
      <c r="S6" s="292"/>
      <c r="T6" s="257"/>
      <c r="V6" s="257"/>
      <c r="W6" s="257"/>
      <c r="X6" s="257"/>
      <c r="Y6" s="292"/>
      <c r="Z6" s="292"/>
      <c r="AA6" s="292"/>
      <c r="AB6" s="292"/>
      <c r="AC6" s="292"/>
      <c r="AD6" s="292"/>
      <c r="AE6" s="292"/>
      <c r="AF6" s="292"/>
      <c r="AG6" s="292"/>
      <c r="AH6" s="294"/>
      <c r="AI6" s="294"/>
      <c r="AJ6" s="257"/>
      <c r="AK6" s="257"/>
      <c r="AL6" s="295"/>
      <c r="AM6" s="740" t="s">
        <v>888</v>
      </c>
    </row>
    <row r="7" spans="1:39">
      <c r="A7" s="258">
        <v>2</v>
      </c>
      <c r="B7" s="259" t="s">
        <v>889</v>
      </c>
      <c r="C7" s="260"/>
      <c r="D7" s="261"/>
      <c r="E7" s="261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93"/>
      <c r="T7" s="293"/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3"/>
      <c r="AF7" s="293"/>
      <c r="AG7" s="293"/>
      <c r="AH7" s="296"/>
      <c r="AI7" s="296"/>
      <c r="AJ7" s="262"/>
      <c r="AK7" s="262"/>
      <c r="AL7" s="297"/>
      <c r="AM7" s="740"/>
    </row>
    <row r="8" spans="1:39">
      <c r="A8" s="258">
        <v>3</v>
      </c>
      <c r="B8" s="259" t="s">
        <v>890</v>
      </c>
      <c r="C8" s="260"/>
      <c r="D8" s="261"/>
      <c r="E8" s="261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98"/>
      <c r="AI8" s="298"/>
      <c r="AJ8" s="262"/>
      <c r="AK8" s="262"/>
      <c r="AL8" s="297"/>
      <c r="AM8" s="740"/>
    </row>
    <row r="9" spans="1:39">
      <c r="A9" s="258">
        <v>4</v>
      </c>
      <c r="B9" s="259" t="s">
        <v>891</v>
      </c>
      <c r="C9" s="260"/>
      <c r="D9" s="261"/>
      <c r="E9" s="261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2"/>
      <c r="AF9" s="262"/>
      <c r="AG9" s="262"/>
      <c r="AH9" s="298"/>
      <c r="AI9" s="298"/>
      <c r="AJ9" s="262"/>
      <c r="AK9" s="262"/>
      <c r="AL9" s="297"/>
      <c r="AM9" s="740"/>
    </row>
    <row r="10" spans="1:39">
      <c r="A10" s="258">
        <v>5</v>
      </c>
      <c r="B10" s="259" t="s">
        <v>892</v>
      </c>
      <c r="C10" s="260"/>
      <c r="D10" s="261"/>
      <c r="E10" s="261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262"/>
      <c r="AF10" s="262"/>
      <c r="AG10" s="262"/>
      <c r="AH10" s="298"/>
      <c r="AI10" s="298"/>
      <c r="AJ10" s="262"/>
      <c r="AK10" s="262"/>
      <c r="AL10" s="297"/>
      <c r="AM10" s="740"/>
    </row>
    <row r="11" spans="1:39">
      <c r="A11" s="258">
        <v>6</v>
      </c>
      <c r="B11" s="259" t="s">
        <v>893</v>
      </c>
      <c r="C11" s="260"/>
      <c r="D11" s="261"/>
      <c r="E11" s="261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262"/>
      <c r="AF11" s="262"/>
      <c r="AG11" s="262"/>
      <c r="AH11" s="298"/>
      <c r="AI11" s="298"/>
      <c r="AJ11" s="262"/>
      <c r="AK11" s="262"/>
      <c r="AL11" s="297"/>
      <c r="AM11" s="740"/>
    </row>
    <row r="12" spans="1:39">
      <c r="A12" s="258">
        <v>7</v>
      </c>
      <c r="B12" s="259" t="s">
        <v>894</v>
      </c>
      <c r="C12" s="260"/>
      <c r="D12" s="261"/>
      <c r="E12" s="261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98"/>
      <c r="AI12" s="298"/>
      <c r="AJ12" s="262"/>
      <c r="AK12" s="262"/>
      <c r="AL12" s="297"/>
      <c r="AM12" s="740"/>
    </row>
    <row r="13" spans="1:39">
      <c r="A13" s="258">
        <v>8</v>
      </c>
      <c r="B13" s="259"/>
      <c r="C13" s="260"/>
      <c r="D13" s="261"/>
      <c r="E13" s="261"/>
      <c r="F13" s="262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2"/>
      <c r="AH13" s="298"/>
      <c r="AI13" s="298"/>
      <c r="AJ13" s="262"/>
      <c r="AK13" s="262"/>
      <c r="AL13" s="297"/>
      <c r="AM13" s="740"/>
    </row>
    <row r="14" spans="1:39">
      <c r="A14" s="258">
        <v>9</v>
      </c>
      <c r="B14" s="259"/>
      <c r="C14" s="260"/>
      <c r="D14" s="261"/>
      <c r="E14" s="261"/>
      <c r="F14" s="26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98"/>
      <c r="AI14" s="298"/>
      <c r="AJ14" s="262"/>
      <c r="AK14" s="262"/>
      <c r="AL14" s="297"/>
      <c r="AM14" s="740"/>
    </row>
    <row r="15" spans="1:39">
      <c r="A15" s="258">
        <v>10</v>
      </c>
      <c r="B15" s="259"/>
      <c r="C15" s="260"/>
      <c r="D15" s="261"/>
      <c r="E15" s="261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X15" s="262"/>
      <c r="Y15" s="262"/>
      <c r="Z15" s="262"/>
      <c r="AA15" s="262"/>
      <c r="AB15" s="262"/>
      <c r="AC15" s="262"/>
      <c r="AD15" s="262"/>
      <c r="AE15" s="262"/>
      <c r="AF15" s="262"/>
      <c r="AG15" s="262"/>
      <c r="AH15" s="298"/>
      <c r="AI15" s="298"/>
      <c r="AJ15" s="262"/>
      <c r="AK15" s="262"/>
      <c r="AL15" s="297"/>
      <c r="AM15" s="740"/>
    </row>
    <row r="16" spans="1:39">
      <c r="A16" s="258">
        <v>11</v>
      </c>
      <c r="B16" s="259"/>
      <c r="C16" s="260"/>
      <c r="D16" s="261"/>
      <c r="E16" s="261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2"/>
      <c r="X16" s="262"/>
      <c r="Y16" s="262"/>
      <c r="Z16" s="262"/>
      <c r="AA16" s="262"/>
      <c r="AB16" s="262"/>
      <c r="AC16" s="262"/>
      <c r="AD16" s="262"/>
      <c r="AE16" s="262"/>
      <c r="AF16" s="262"/>
      <c r="AG16" s="262"/>
      <c r="AH16" s="299"/>
      <c r="AI16" s="299"/>
      <c r="AJ16" s="262"/>
      <c r="AK16" s="262"/>
      <c r="AL16" s="300"/>
      <c r="AM16" s="740"/>
    </row>
    <row r="17" spans="1:39" ht="34.5">
      <c r="A17" s="263">
        <v>12</v>
      </c>
      <c r="B17" s="264" t="s">
        <v>895</v>
      </c>
      <c r="C17" s="265" t="s">
        <v>896</v>
      </c>
      <c r="D17" s="266" t="s">
        <v>886</v>
      </c>
      <c r="E17" s="266" t="s">
        <v>887</v>
      </c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301"/>
      <c r="AI17" s="301"/>
      <c r="AJ17" s="267"/>
      <c r="AK17" s="267"/>
      <c r="AL17" s="302"/>
      <c r="AM17" s="741" t="s">
        <v>897</v>
      </c>
    </row>
    <row r="18" spans="1:39">
      <c r="A18" s="263">
        <v>13</v>
      </c>
      <c r="B18" s="264" t="s">
        <v>898</v>
      </c>
      <c r="C18" s="265"/>
      <c r="D18" s="268"/>
      <c r="E18" s="268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301"/>
      <c r="AI18" s="301"/>
      <c r="AJ18" s="267"/>
      <c r="AK18" s="267"/>
      <c r="AL18" s="302"/>
      <c r="AM18" s="741"/>
    </row>
    <row r="19" spans="1:39">
      <c r="A19" s="263">
        <v>14</v>
      </c>
      <c r="B19" s="264" t="s">
        <v>899</v>
      </c>
      <c r="C19" s="265"/>
      <c r="D19" s="268"/>
      <c r="E19" s="268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301"/>
      <c r="AI19" s="301"/>
      <c r="AJ19" s="267"/>
      <c r="AK19" s="267"/>
      <c r="AL19" s="302"/>
      <c r="AM19" s="741"/>
    </row>
    <row r="20" spans="1:39">
      <c r="A20" s="263">
        <v>15</v>
      </c>
      <c r="B20" s="264" t="s">
        <v>900</v>
      </c>
      <c r="C20" s="265"/>
      <c r="D20" s="268"/>
      <c r="E20" s="268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301"/>
      <c r="AI20" s="301"/>
      <c r="AJ20" s="267"/>
      <c r="AK20" s="267"/>
      <c r="AL20" s="302"/>
      <c r="AM20" s="741"/>
    </row>
    <row r="21" spans="1:39" ht="34.5">
      <c r="A21" s="263">
        <v>16</v>
      </c>
      <c r="B21" s="264" t="s">
        <v>901</v>
      </c>
      <c r="C21" s="265"/>
      <c r="D21" s="268"/>
      <c r="E21" s="268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301"/>
      <c r="AI21" s="301"/>
      <c r="AJ21" s="267"/>
      <c r="AK21" s="267"/>
      <c r="AL21" s="302"/>
      <c r="AM21" s="741"/>
    </row>
    <row r="22" spans="1:39">
      <c r="A22" s="269">
        <v>17</v>
      </c>
      <c r="B22" s="270" t="s">
        <v>902</v>
      </c>
      <c r="C22" s="271"/>
      <c r="D22" s="268"/>
      <c r="E22" s="268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301"/>
      <c r="AI22" s="301"/>
      <c r="AJ22" s="267"/>
      <c r="AK22" s="267"/>
      <c r="AL22" s="302"/>
      <c r="AM22" s="741"/>
    </row>
    <row r="23" spans="1:39">
      <c r="A23" s="269">
        <v>18</v>
      </c>
      <c r="B23" s="272"/>
      <c r="C23" s="271"/>
      <c r="D23" s="268"/>
      <c r="E23" s="268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301"/>
      <c r="AI23" s="301"/>
      <c r="AJ23" s="267"/>
      <c r="AK23" s="267"/>
      <c r="AL23" s="302"/>
      <c r="AM23" s="741"/>
    </row>
    <row r="24" spans="1:39">
      <c r="A24" s="269">
        <v>19</v>
      </c>
      <c r="B24" s="272"/>
      <c r="C24" s="271"/>
      <c r="D24" s="268"/>
      <c r="E24" s="268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301"/>
      <c r="AI24" s="301"/>
      <c r="AJ24" s="267"/>
      <c r="AK24" s="267"/>
      <c r="AL24" s="302"/>
      <c r="AM24" s="741"/>
    </row>
    <row r="25" spans="1:39">
      <c r="A25" s="269">
        <v>20</v>
      </c>
      <c r="B25" s="272"/>
      <c r="C25" s="271"/>
      <c r="D25" s="268"/>
      <c r="E25" s="268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301"/>
      <c r="AI25" s="301"/>
      <c r="AJ25" s="267"/>
      <c r="AK25" s="267"/>
      <c r="AL25" s="302"/>
      <c r="AM25" s="741"/>
    </row>
    <row r="26" spans="1:39">
      <c r="A26" s="269">
        <v>21</v>
      </c>
      <c r="B26" s="273"/>
      <c r="C26" s="271"/>
      <c r="D26" s="268"/>
      <c r="E26" s="268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301"/>
      <c r="AI26" s="301"/>
      <c r="AJ26" s="267"/>
      <c r="AK26" s="267"/>
      <c r="AL26" s="302"/>
      <c r="AM26" s="741"/>
    </row>
    <row r="27" spans="1:39">
      <c r="A27" s="269">
        <v>22</v>
      </c>
      <c r="B27" s="272"/>
      <c r="C27" s="271"/>
      <c r="D27" s="268"/>
      <c r="E27" s="268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301"/>
      <c r="AI27" s="301"/>
      <c r="AJ27" s="267"/>
      <c r="AK27" s="267"/>
      <c r="AL27" s="302"/>
      <c r="AM27" s="741"/>
    </row>
    <row r="28" spans="1:39">
      <c r="A28" s="269">
        <v>23</v>
      </c>
      <c r="B28" s="272"/>
      <c r="C28" s="271"/>
      <c r="D28" s="268"/>
      <c r="E28" s="268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301"/>
      <c r="AI28" s="301"/>
      <c r="AJ28" s="267"/>
      <c r="AK28" s="267"/>
      <c r="AL28" s="302"/>
      <c r="AM28" s="741"/>
    </row>
    <row r="29" spans="1:39">
      <c r="A29" s="274">
        <v>24</v>
      </c>
      <c r="B29" s="275"/>
      <c r="C29" s="276"/>
      <c r="D29" s="277"/>
      <c r="E29" s="277"/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80"/>
      <c r="AI29" s="280"/>
      <c r="AJ29" s="278"/>
      <c r="AK29" s="278"/>
      <c r="AL29" s="303"/>
      <c r="AM29" s="304"/>
    </row>
    <row r="30" spans="1:39">
      <c r="A30" s="274">
        <v>25</v>
      </c>
      <c r="B30" s="275"/>
      <c r="C30" s="275"/>
      <c r="D30" s="277"/>
      <c r="E30" s="277"/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80"/>
      <c r="AI30" s="280"/>
      <c r="AJ30" s="278"/>
      <c r="AK30" s="278"/>
      <c r="AL30" s="303"/>
      <c r="AM30" s="304"/>
    </row>
    <row r="31" spans="1:39">
      <c r="A31" s="274">
        <v>26</v>
      </c>
      <c r="B31" s="279"/>
      <c r="C31" s="280"/>
      <c r="D31" s="277"/>
      <c r="E31" s="277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80"/>
      <c r="AI31" s="280"/>
      <c r="AJ31" s="278"/>
      <c r="AK31" s="278"/>
      <c r="AL31" s="303"/>
      <c r="AM31" s="304"/>
    </row>
    <row r="32" spans="1:39">
      <c r="A32" s="274">
        <v>27</v>
      </c>
      <c r="B32" s="279"/>
      <c r="C32" s="280"/>
      <c r="D32" s="277"/>
      <c r="E32" s="277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80"/>
      <c r="AI32" s="280"/>
      <c r="AJ32" s="278"/>
      <c r="AK32" s="278"/>
      <c r="AL32" s="303"/>
      <c r="AM32" s="304"/>
    </row>
    <row r="33" spans="1:39">
      <c r="A33" s="274">
        <v>28</v>
      </c>
      <c r="B33" s="275"/>
      <c r="C33" s="280"/>
      <c r="D33" s="277"/>
      <c r="E33" s="277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80"/>
      <c r="AI33" s="280"/>
      <c r="AJ33" s="278"/>
      <c r="AK33" s="278"/>
      <c r="AL33" s="305"/>
      <c r="AM33" s="306"/>
    </row>
    <row r="34" spans="1:39">
      <c r="A34" s="274">
        <v>29</v>
      </c>
      <c r="B34" s="275"/>
      <c r="C34" s="280"/>
      <c r="D34" s="277"/>
      <c r="E34" s="277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80"/>
      <c r="AI34" s="280"/>
      <c r="AJ34" s="278"/>
      <c r="AK34" s="278"/>
      <c r="AL34" s="305"/>
      <c r="AM34" s="306"/>
    </row>
    <row r="35" spans="1:39">
      <c r="A35" s="281">
        <v>30</v>
      </c>
      <c r="B35" s="275"/>
      <c r="C35" s="282"/>
      <c r="D35" s="283"/>
      <c r="E35" s="283"/>
      <c r="F35" s="284"/>
      <c r="G35" s="284"/>
      <c r="H35" s="284"/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84"/>
      <c r="AE35" s="284"/>
      <c r="AF35" s="284"/>
      <c r="AG35" s="284"/>
      <c r="AH35" s="282"/>
      <c r="AI35" s="282"/>
      <c r="AJ35" s="284"/>
      <c r="AK35" s="284"/>
      <c r="AL35" s="307"/>
      <c r="AM35" s="306"/>
    </row>
    <row r="36" spans="1:39">
      <c r="A36" s="285"/>
      <c r="B36" s="286"/>
      <c r="C36" s="287"/>
      <c r="D36" s="288"/>
      <c r="E36" s="288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7"/>
      <c r="AI36" s="287"/>
      <c r="AJ36" s="289"/>
      <c r="AK36" s="289"/>
      <c r="AL36" s="308"/>
      <c r="AM36" s="309"/>
    </row>
    <row r="37" spans="1:39">
      <c r="A37" s="290"/>
      <c r="B37" s="736" t="s">
        <v>903</v>
      </c>
      <c r="C37" s="736"/>
      <c r="D37" s="291"/>
      <c r="E37" s="291"/>
      <c r="F37" s="736"/>
      <c r="G37" s="736"/>
      <c r="H37" s="736"/>
      <c r="I37" s="736"/>
      <c r="J37" s="736"/>
      <c r="K37" s="736"/>
      <c r="L37" s="736"/>
      <c r="M37" s="736"/>
      <c r="N37" s="736"/>
      <c r="O37" s="736"/>
      <c r="P37" s="736"/>
      <c r="Q37" s="736"/>
      <c r="R37" s="736"/>
      <c r="S37" s="736"/>
      <c r="T37" s="736"/>
      <c r="U37" s="291"/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736" t="s">
        <v>904</v>
      </c>
      <c r="AK37" s="736"/>
      <c r="AL37" s="737"/>
      <c r="AM37" s="309"/>
    </row>
  </sheetData>
  <mergeCells count="48">
    <mergeCell ref="AM17:AM28"/>
    <mergeCell ref="AL3:AM5"/>
    <mergeCell ref="AH3:AH4"/>
    <mergeCell ref="AI3:AI4"/>
    <mergeCell ref="AJ3:AJ5"/>
    <mergeCell ref="AK3:AK5"/>
    <mergeCell ref="AM6:AM16"/>
    <mergeCell ref="AC3:AC4"/>
    <mergeCell ref="AD3:AD4"/>
    <mergeCell ref="AE3:AE4"/>
    <mergeCell ref="AF3:AF4"/>
    <mergeCell ref="AG3:AG4"/>
    <mergeCell ref="X3:X4"/>
    <mergeCell ref="Y3:Y4"/>
    <mergeCell ref="Z3:Z4"/>
    <mergeCell ref="AA3:AA4"/>
    <mergeCell ref="AB3:AB4"/>
    <mergeCell ref="S3:S4"/>
    <mergeCell ref="T3:T4"/>
    <mergeCell ref="U3:U4"/>
    <mergeCell ref="V3:V4"/>
    <mergeCell ref="W3:W4"/>
    <mergeCell ref="N3:N4"/>
    <mergeCell ref="O3:O4"/>
    <mergeCell ref="P3:P4"/>
    <mergeCell ref="Q3:Q4"/>
    <mergeCell ref="R3:R4"/>
    <mergeCell ref="B37:C37"/>
    <mergeCell ref="F37:T37"/>
    <mergeCell ref="AJ37:AL37"/>
    <mergeCell ref="A3:A5"/>
    <mergeCell ref="B3:B5"/>
    <mergeCell ref="C3:C5"/>
    <mergeCell ref="D3:D5"/>
    <mergeCell ref="E3:E5"/>
    <mergeCell ref="F3:F4"/>
    <mergeCell ref="G3:G4"/>
    <mergeCell ref="H3:H4"/>
    <mergeCell ref="I3:I4"/>
    <mergeCell ref="J3:J4"/>
    <mergeCell ref="K3:K4"/>
    <mergeCell ref="L3:L4"/>
    <mergeCell ref="M3:M4"/>
    <mergeCell ref="A1:AM1"/>
    <mergeCell ref="A2:C2"/>
    <mergeCell ref="D2:E2"/>
    <mergeCell ref="F2:AI2"/>
    <mergeCell ref="AJ2:AM2"/>
  </mergeCells>
  <phoneticPr fontId="133" type="noConversion"/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settings xmlns="https://web.office.cn/et/2018/main" xmlns:s="http://schemas.openxmlformats.org/spreadsheetml/2006/main">
  <bookSettings>
    <isFilterShared>1</isFilterShared>
  </bookSettings>
</settings>
</file>

<file path=customXml/item2.xml><?xml version="1.0" encoding="utf-8"?>
<sheetInterline xmlns="https://web.office.cn/et/2018/main" xmlns:s="http://schemas.openxmlformats.org/spreadsheetml/2006/main">
  <interlineItem sheetStid="78" interlineOnOff="0" interlineColor="0"/>
  <interlineItem sheetStid="74" interlineOnOff="0" interlineColor="0"/>
  <interlineItem sheetStid="48" interlineOnOff="0" interlineColor="0"/>
  <interlineItem sheetStid="72" interlineOnOff="0" interlineColor="0"/>
  <interlineItem sheetStid="70" interlineOnOff="0" interlineColor="0"/>
  <interlineItem sheetStid="5" interlineOnOff="0" interlineColor="0"/>
  <interlineItem sheetStid="68" interlineOnOff="0" interlineColor="0"/>
  <interlineItem sheetStid="69" interlineOnOff="0" interlineColor="0"/>
  <interlineItem sheetStid="71" interlineOnOff="0" interlineColor="0"/>
  <interlineItem sheetStid="73" interlineOnOff="0" interlineColor="0"/>
  <interlineItem sheetStid="52" interlineOnOff="0" interlineColor="0"/>
  <interlineItem sheetStid="61" interlineOnOff="0" interlineColor="0"/>
  <interlineItem sheetStid="66" interlineOnOff="0" interlineColor="0"/>
  <interlineItem sheetStid="67" interlineOnOff="0" interlineColor="0"/>
  <interlineItem sheetStid="47" interlineOnOff="0" interlineColor="0"/>
  <interlineItem sheetStid="50" interlineOnOff="0" interlineColor="0"/>
  <interlineItem sheetStid="51" interlineOnOff="0" interlineColor="0"/>
  <interlineItem sheetStid="53" interlineOnOff="0" interlineColor="0"/>
  <interlineItem sheetStid="56" interlineOnOff="0" interlineColor="0"/>
  <interlineItem sheetStid="79" interlineOnOff="0" interlineColor="0"/>
  <interlineItem sheetStid="55" interlineOnOff="0" interlineColor="0"/>
  <interlineItem sheetStid="65" interlineOnOff="0" interlineColor="0"/>
  <interlineItem sheetStid="76" interlineOnOff="0" interlineColor="0"/>
  <interlineItem sheetStid="81" interlineOnOff="0" interlineColor="0"/>
  <interlineItem sheetStid="83" interlineOnOff="0" interlineColor="0"/>
  <interlineItem sheetStid="84" interlineOnOff="0" interlineColor="0"/>
  <interlineItem sheetStid="86" interlineOnOff="0" interlineColor="0"/>
  <interlineItem sheetStid="87" interlineOnOff="0" interlineColor="0"/>
</sheetInterline>
</file>

<file path=customXml/item3.xml><?xml version="1.0" encoding="utf-8"?>
<comments xmlns="https://web.office.cn/et/2018/main" xmlns:s="http://schemas.openxmlformats.org/spreadsheetml/2006/main"/>
</file>

<file path=customXml/item4.xml><?xml version="1.0" encoding="utf-8"?>
<allowEditUser xmlns="https://web.office.cn/et/2018/main" xmlns:s="http://schemas.openxmlformats.org/spreadsheetml/2006/main">
  <rangeList sheetStid="78" master=""/>
  <rangeList sheetStid="74" master=""/>
  <rangeList sheetStid="48" master=""/>
  <rangeList sheetStid="72" master=""/>
  <rangeList sheetStid="70" master=""/>
  <rangeList sheetStid="5" master=""/>
  <rangeList sheetStid="68" master=""/>
  <rangeList sheetStid="69" master=""/>
  <rangeList sheetStid="71" master=""/>
  <rangeList sheetStid="73" master=""/>
  <rangeList sheetStid="52" master=""/>
  <rangeList sheetStid="61" master=""/>
  <rangeList sheetStid="66" master=""/>
  <rangeList sheetStid="67" master=""/>
  <rangeList sheetStid="47" master=""/>
  <rangeList sheetStid="50" master=""/>
  <rangeList sheetStid="51" master=""/>
  <rangeList sheetStid="53" master=""/>
  <rangeList sheetStid="56" master=""/>
  <rangeList sheetStid="79" master=""/>
  <rangeList sheetStid="55" master=""/>
  <rangeList sheetStid="65" master=""/>
  <rangeList sheetStid="76" master=""/>
  <rangeList sheetStid="81" master=""/>
  <rangeList sheetStid="83" master=""/>
  <rangeList sheetStid="84" master=""/>
  <rangeList sheetStid="86" master=""/>
  <rangeList sheetStid="87" master=""/>
</allowEditUser>
</file>

<file path=customXml/item5.xml><?xml version="1.0" encoding="utf-8"?>
<mergeFile xmlns="https://web.office.cn/et/2018/main" xmlns:s="http://schemas.openxmlformats.org/spreadsheetml/2006/main">
  <listFile/>
</mergeFile>
</file>

<file path=customXml/item6.xml><?xml version="1.0" encoding="utf-8"?>
<pixelators xmlns="https://web.office.cn/et/2018/main" xmlns:s="http://schemas.openxmlformats.org/spreadsheetml/2006/main">
  <pixelatorList sheetStid="78"/>
  <pixelatorList sheetStid="74"/>
  <pixelatorList sheetStid="48"/>
  <pixelatorList sheetStid="72"/>
  <pixelatorList sheetStid="70"/>
  <pixelatorList sheetStid="5"/>
  <pixelatorList sheetStid="68"/>
  <pixelatorList sheetStid="69"/>
  <pixelatorList sheetStid="71"/>
  <pixelatorList sheetStid="73"/>
  <pixelatorList sheetStid="52"/>
  <pixelatorList sheetStid="61"/>
  <pixelatorList sheetStid="66"/>
  <pixelatorList sheetStid="67"/>
  <pixelatorList sheetStid="47"/>
  <pixelatorList sheetStid="50"/>
  <pixelatorList sheetStid="51"/>
  <pixelatorList sheetStid="53"/>
  <pixelatorList sheetStid="56"/>
  <pixelatorList sheetStid="79"/>
  <pixelatorList sheetStid="55"/>
  <pixelatorList sheetStid="65"/>
  <pixelatorList sheetStid="76"/>
  <pixelatorList sheetStid="81"/>
  <pixelatorList sheetStid="83"/>
  <pixelatorList sheetStid="84"/>
  <pixelatorList sheetStid="86"/>
  <pixelatorList sheetStid="87"/>
</pixelators>
</file>

<file path=customXml/itemProps1.xml><?xml version="1.0" encoding="utf-8"?>
<ds:datastoreItem xmlns:ds="http://schemas.openxmlformats.org/officeDocument/2006/customXml" ds:itemID="{9F91F69C-6E8C-4246-BC25-297BFDC75D90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customXml/itemProps6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4" baseType="variant">
      <vt:variant>
        <vt:lpstr>工作表</vt:lpstr>
      </vt:variant>
      <vt:variant>
        <vt:i4>27</vt:i4>
      </vt:variant>
      <vt:variant>
        <vt:lpstr>命名范围</vt:lpstr>
      </vt:variant>
      <vt:variant>
        <vt:i4>2</vt:i4>
      </vt:variant>
    </vt:vector>
  </ep:HeadingPairs>
  <ep:TitlesOfParts>
    <vt:vector size="29" baseType="lpstr">
      <vt:lpstr>封面</vt:lpstr>
      <vt:lpstr>1预算表</vt:lpstr>
      <vt:lpstr>2筹备表</vt:lpstr>
      <vt:lpstr>4流程表</vt:lpstr>
      <vt:lpstr>3撰稿表</vt:lpstr>
      <vt:lpstr>5联系表</vt:lpstr>
      <vt:lpstr>6场地选址</vt:lpstr>
      <vt:lpstr>7场地验收</vt:lpstr>
      <vt:lpstr>8物料表</vt:lpstr>
      <vt:lpstr>9设计表</vt:lpstr>
      <vt:lpstr>10执行表</vt:lpstr>
      <vt:lpstr>11行程表</vt:lpstr>
      <vt:lpstr>12座位表</vt:lpstr>
      <vt:lpstr>13签到表</vt:lpstr>
      <vt:lpstr>14设备表</vt:lpstr>
      <vt:lpstr>15礼仪表</vt:lpstr>
      <vt:lpstr>16摄影表</vt:lpstr>
      <vt:lpstr>17嘉宾表</vt:lpstr>
      <vt:lpstr>18彩排表</vt:lpstr>
      <vt:lpstr>19危机表</vt:lpstr>
      <vt:lpstr>20投放表</vt:lpstr>
      <vt:lpstr>21意见表</vt:lpstr>
      <vt:lpstr>22费用分析</vt:lpstr>
      <vt:lpstr>Sheet24</vt:lpstr>
      <vt:lpstr>Sheet25</vt:lpstr>
      <vt:lpstr>Sheet26</vt:lpstr>
      <vt:lpstr>Sheet27</vt:lpstr>
      <vt:lpstr>'2筹备表'!Print_Area</vt:lpstr>
      <vt:lpstr>'5联系表'!Print_Area</vt:lpstr>
    </vt:vector>
  </ep:TitlesOfParts>
  <ep:Company/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cp:lastPrinted>2018-01-12T06:03:00Z</cp:lastPrinted>
  <dcterms:created xsi:type="dcterms:W3CDTF">2023-02-10T10:47:03Z</dcterms:created>
  <dcterms:modified xsi:type="dcterms:W3CDTF">2023-02-10T10:47:03Z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